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26" i="1" l="1"/>
  <c r="P522" i="1"/>
  <c r="Q501" i="1"/>
  <c r="V475" i="1"/>
  <c r="H488" i="1"/>
  <c r="L479" i="1"/>
  <c r="L476" i="1"/>
  <c r="L473" i="1"/>
  <c r="I423" i="1"/>
  <c r="O384" i="1"/>
  <c r="H381" i="1"/>
  <c r="B563" i="1"/>
  <c r="R477" i="1" l="1"/>
  <c r="H470" i="1"/>
  <c r="H379" i="1"/>
  <c r="O373" i="1"/>
  <c r="G375" i="1"/>
  <c r="J345" i="1"/>
  <c r="I341" i="1"/>
  <c r="P296" i="1"/>
  <c r="O288" i="1"/>
  <c r="O220" i="1"/>
  <c r="J226" i="1"/>
  <c r="O148" i="1"/>
  <c r="N144" i="1"/>
  <c r="I146" i="1"/>
  <c r="I144" i="1"/>
  <c r="J142" i="1"/>
  <c r="H140" i="1"/>
  <c r="Q109" i="1"/>
  <c r="H103" i="1"/>
  <c r="H98" i="1"/>
  <c r="R99" i="1"/>
  <c r="O99" i="1"/>
  <c r="P559" i="1"/>
  <c r="N560" i="1"/>
  <c r="N559" i="1"/>
  <c r="B556" i="1"/>
  <c r="B562" i="1" l="1"/>
  <c r="J564" i="1"/>
  <c r="H564" i="1"/>
  <c r="B555" i="1"/>
  <c r="B472" i="1"/>
  <c r="S532" i="1"/>
  <c r="Q533" i="1"/>
  <c r="Q532" i="1"/>
  <c r="B456" i="1"/>
  <c r="R524" i="1"/>
  <c r="P524" i="1"/>
  <c r="O522" i="1"/>
  <c r="Q520" i="1"/>
  <c r="B457" i="1"/>
  <c r="P520" i="1"/>
  <c r="O520" i="1"/>
  <c r="H527" i="1"/>
  <c r="H524" i="1"/>
  <c r="H515" i="1"/>
  <c r="U483" i="1"/>
  <c r="U475" i="1"/>
  <c r="I491" i="1"/>
  <c r="I490" i="1"/>
  <c r="I471" i="1"/>
  <c r="H471" i="1"/>
  <c r="J471" i="1" s="1"/>
  <c r="H476" i="1" s="1"/>
  <c r="I470" i="1"/>
  <c r="J470" i="1"/>
  <c r="H473" i="1" s="1"/>
  <c r="S483" i="1" l="1"/>
  <c r="V483" i="1" s="1"/>
  <c r="S475" i="1"/>
  <c r="H479" i="1"/>
  <c r="Q503" i="1"/>
  <c r="J417" i="1"/>
  <c r="H417" i="1"/>
  <c r="H375" i="1"/>
  <c r="I339" i="1"/>
  <c r="K486" i="1" l="1"/>
  <c r="I486" i="1"/>
  <c r="R485" i="1"/>
  <c r="Q505" i="1" s="1"/>
  <c r="S486" i="1"/>
  <c r="T486" i="1" s="1"/>
  <c r="Q504" i="1" s="1"/>
  <c r="S484" i="1"/>
  <c r="U484" i="1" s="1"/>
  <c r="B461" i="1"/>
  <c r="L510" i="1"/>
  <c r="H521" i="1" s="1"/>
  <c r="S476" i="1"/>
  <c r="U476" i="1" s="1"/>
  <c r="S478" i="1"/>
  <c r="T478" i="1" s="1"/>
  <c r="G304" i="1"/>
  <c r="H304" i="1"/>
  <c r="G301" i="1"/>
  <c r="H301" i="1"/>
  <c r="H298" i="1"/>
  <c r="G298" i="1"/>
  <c r="Q287" i="1"/>
  <c r="Q288" i="1" s="1"/>
  <c r="H288" i="1" s="1"/>
  <c r="H289" i="1" s="1"/>
  <c r="F292" i="1" s="1"/>
  <c r="Q229" i="1"/>
  <c r="P226" i="1"/>
  <c r="O226" i="1"/>
  <c r="O223" i="1"/>
  <c r="P223" i="1"/>
  <c r="P220" i="1"/>
  <c r="J224" i="1"/>
  <c r="B459" i="1" l="1"/>
  <c r="H510" i="1"/>
  <c r="B462" i="1"/>
  <c r="N510" i="1"/>
  <c r="G490" i="1"/>
  <c r="K490" i="1" s="1"/>
  <c r="Q506" i="1" s="1"/>
  <c r="B458" i="1"/>
  <c r="Q502" i="1"/>
  <c r="B463" i="1"/>
  <c r="P510" i="1"/>
  <c r="B86" i="1"/>
  <c r="J27" i="1"/>
  <c r="H27" i="1"/>
  <c r="F27" i="1"/>
  <c r="H97" i="1"/>
  <c r="F101" i="1" s="1"/>
  <c r="B52" i="1"/>
  <c r="B79" i="1" s="1"/>
  <c r="N97" i="1" s="1"/>
  <c r="P28" i="1"/>
  <c r="S28" i="1" s="1"/>
  <c r="P26" i="1"/>
  <c r="S26" i="1" s="1"/>
  <c r="P24" i="1"/>
  <c r="S24" i="1" s="1"/>
  <c r="B460" i="1" l="1"/>
  <c r="J510" i="1"/>
  <c r="R510" i="1"/>
  <c r="H530" i="1" s="1"/>
  <c r="B464" i="1"/>
  <c r="I29" i="1"/>
  <c r="B53" i="1" s="1"/>
  <c r="H63" i="1" s="1"/>
  <c r="J63" i="1" s="1"/>
  <c r="B31" i="1"/>
  <c r="P30" i="1"/>
  <c r="B32" i="1"/>
  <c r="R30" i="1"/>
  <c r="T30" i="1"/>
  <c r="B33" i="1"/>
  <c r="M512" i="1" l="1"/>
  <c r="H528" i="1" s="1"/>
  <c r="J527" i="1" s="1"/>
  <c r="B470" i="1" s="1"/>
  <c r="H518" i="1"/>
  <c r="B465" i="1"/>
  <c r="H522" i="1"/>
  <c r="J521" i="1" s="1"/>
  <c r="B468" i="1" s="1"/>
  <c r="H531" i="1"/>
  <c r="J530" i="1" s="1"/>
  <c r="B471" i="1" s="1"/>
  <c r="H519" i="1"/>
  <c r="B30" i="1"/>
  <c r="H35" i="1"/>
  <c r="B80" i="1"/>
  <c r="B57" i="1"/>
  <c r="H90" i="1"/>
  <c r="O97" i="1" s="1"/>
  <c r="F97" i="1" s="1"/>
  <c r="F98" i="1" s="1"/>
  <c r="F100" i="1" s="1"/>
  <c r="V30" i="1"/>
  <c r="F95" i="1"/>
  <c r="E98" i="1" s="1"/>
  <c r="E100" i="1" s="1"/>
  <c r="H525" i="1" l="1"/>
  <c r="J524" i="1" s="1"/>
  <c r="B469" i="1" s="1"/>
  <c r="H516" i="1"/>
  <c r="J515" i="1" s="1"/>
  <c r="J518" i="1"/>
  <c r="B467" i="1" s="1"/>
  <c r="B466" i="1"/>
  <c r="P104" i="1"/>
  <c r="R106" i="1" s="1"/>
  <c r="R107" i="1" s="1"/>
  <c r="B34" i="1"/>
  <c r="H34" i="1"/>
  <c r="J34" i="1" s="1"/>
  <c r="B35" i="1" s="1"/>
  <c r="I533" i="1" l="1"/>
  <c r="B127" i="1"/>
  <c r="B84" i="1"/>
  <c r="P107" i="1"/>
  <c r="B85" i="1" s="1"/>
  <c r="H142" i="1" l="1"/>
  <c r="O136" i="1"/>
  <c r="O138" i="1" s="1"/>
  <c r="B136" i="1" l="1"/>
  <c r="B134" i="1"/>
  <c r="O146" i="1"/>
  <c r="K140" i="1"/>
  <c r="P144" i="1" l="1"/>
  <c r="P146" i="1" s="1"/>
  <c r="K144" i="1"/>
  <c r="B161" i="1" l="1"/>
  <c r="H170" i="1" s="1"/>
  <c r="J170" i="1" s="1"/>
  <c r="B133" i="1"/>
  <c r="R144" i="1"/>
  <c r="O147" i="1" s="1"/>
  <c r="B135" i="1" l="1"/>
  <c r="B212" i="1"/>
  <c r="P229" i="1" s="1"/>
  <c r="B185" i="1"/>
  <c r="H194" i="1" s="1"/>
  <c r="J194" i="1" s="1"/>
  <c r="B164" i="1"/>
  <c r="B211" i="1" l="1"/>
  <c r="B188" i="1"/>
  <c r="O229" i="1" l="1"/>
  <c r="H224" i="1"/>
  <c r="B244" i="1" s="1"/>
  <c r="H254" i="1" s="1"/>
  <c r="J254" i="1" s="1"/>
  <c r="B269" i="1" l="1"/>
  <c r="I281" i="1" s="1"/>
  <c r="O292" i="1" s="1"/>
  <c r="O294" i="1" s="1"/>
  <c r="B247" i="1"/>
  <c r="O227" i="1"/>
  <c r="Q226" i="1" s="1"/>
  <c r="B220" i="1" s="1"/>
  <c r="O224" i="1"/>
  <c r="Q223" i="1" s="1"/>
  <c r="B219" i="1" s="1"/>
  <c r="O230" i="1"/>
  <c r="S229" i="1" s="1"/>
  <c r="B221" i="1" s="1"/>
  <c r="B270" i="1" s="1"/>
  <c r="O287" i="1" s="1"/>
  <c r="O221" i="1"/>
  <c r="Q220" i="1" s="1"/>
  <c r="B218" i="1" s="1"/>
  <c r="B217" i="1"/>
  <c r="N287" i="1" l="1"/>
  <c r="F288" i="1" s="1"/>
  <c r="F289" i="1" s="1"/>
  <c r="F291" i="1" s="1"/>
  <c r="F286" i="1"/>
  <c r="E289" i="1" s="1"/>
  <c r="E291" i="1" s="1"/>
  <c r="F294" i="1" l="1"/>
  <c r="B326" i="1" l="1"/>
  <c r="G305" i="1"/>
  <c r="I304" i="1" s="1"/>
  <c r="G302" i="1"/>
  <c r="I301" i="1" s="1"/>
  <c r="G299" i="1"/>
  <c r="I298" i="1" s="1"/>
  <c r="B276" i="1"/>
  <c r="Q294" i="1"/>
  <c r="Q296" i="1" s="1"/>
  <c r="P298" i="1" s="1"/>
  <c r="B277" i="1" s="1"/>
  <c r="B332" i="1" l="1"/>
  <c r="J339" i="1"/>
  <c r="K343" i="1" s="1"/>
  <c r="H339" i="1"/>
  <c r="H341" i="1" s="1"/>
  <c r="I343" i="1" s="1"/>
  <c r="B278" i="1"/>
  <c r="G308" i="1"/>
  <c r="B280" i="1"/>
  <c r="I308" i="1"/>
  <c r="B279" i="1"/>
  <c r="H308" i="1"/>
  <c r="G309" i="1" l="1"/>
  <c r="B281" i="1" l="1"/>
  <c r="B366" i="1"/>
  <c r="P371" i="1" s="1"/>
  <c r="B364" i="1"/>
  <c r="B331" i="1"/>
  <c r="O371" i="1" l="1"/>
  <c r="G377" i="1"/>
  <c r="B369" i="1" l="1"/>
  <c r="N379" i="1"/>
  <c r="O381" i="1" s="1"/>
  <c r="I375" i="1"/>
  <c r="I377" i="1" s="1"/>
  <c r="P379" i="1" l="1"/>
  <c r="P381" i="1" s="1"/>
  <c r="J379" i="1"/>
  <c r="B370" i="1"/>
  <c r="B404" i="1" l="1"/>
  <c r="R379" i="1"/>
  <c r="O382" i="1" s="1"/>
  <c r="B371" i="1" l="1"/>
  <c r="B407" i="1"/>
  <c r="Q413" i="1" s="1"/>
  <c r="P413" i="1"/>
  <c r="G417" i="1"/>
  <c r="L417" i="1" l="1"/>
  <c r="J419" i="1" s="1"/>
  <c r="G419" i="1"/>
  <c r="H421" i="1" s="1"/>
  <c r="P414" i="1"/>
  <c r="I417" i="1" s="1"/>
  <c r="H419" i="1" s="1"/>
  <c r="J421" i="1" l="1"/>
  <c r="B411" i="1"/>
  <c r="K421" i="1"/>
  <c r="B412" i="1"/>
  <c r="B410" i="1" l="1"/>
  <c r="B442" i="1"/>
</calcChain>
</file>

<file path=xl/sharedStrings.xml><?xml version="1.0" encoding="utf-8"?>
<sst xmlns="http://schemas.openxmlformats.org/spreadsheetml/2006/main" count="228" uniqueCount="54">
  <si>
    <t>Esquema:</t>
  </si>
  <si>
    <t>2.</t>
  </si>
  <si>
    <t>Kg/h</t>
  </si>
  <si>
    <t>3.</t>
  </si>
  <si>
    <t>Calculos:</t>
  </si>
  <si>
    <t>(1-0,96) =</t>
  </si>
  <si>
    <t>(1-0,96)=</t>
  </si>
  <si>
    <t>(1-0,94)=</t>
  </si>
  <si>
    <t>=</t>
  </si>
  <si>
    <t>*    100 =</t>
  </si>
  <si>
    <t xml:space="preserve">1. </t>
  </si>
  <si>
    <t>(1-094076)</t>
  </si>
  <si>
    <t>(1).</t>
  </si>
  <si>
    <t>(-1).</t>
  </si>
  <si>
    <t xml:space="preserve">  </t>
  </si>
  <si>
    <t>kg/h</t>
  </si>
  <si>
    <t>Datos disponibles:</t>
  </si>
  <si>
    <t>Datos obtenidos:</t>
  </si>
  <si>
    <t>Humedad arcilla roja =</t>
  </si>
  <si>
    <t>Humedad arcilla blanca =</t>
  </si>
  <si>
    <t>Humedad Mp reutilizado =</t>
  </si>
  <si>
    <t>Agua presente en la MP=</t>
  </si>
  <si>
    <t>% de Humedad</t>
  </si>
  <si>
    <t>S=</t>
  </si>
  <si>
    <t>H=</t>
  </si>
  <si>
    <t>(1-0,940716)=</t>
  </si>
  <si>
    <t>1*</t>
  </si>
  <si>
    <t>Calculo:</t>
  </si>
  <si>
    <t>(-1)</t>
  </si>
  <si>
    <t>R=</t>
  </si>
  <si>
    <t>Caclulos:</t>
  </si>
  <si>
    <t>V=</t>
  </si>
  <si>
    <t>v=</t>
  </si>
  <si>
    <t>C=</t>
  </si>
  <si>
    <t>% conv CO=</t>
  </si>
  <si>
    <t>% conv CO2=</t>
  </si>
  <si>
    <t>Aire en exc=</t>
  </si>
  <si>
    <t>P=</t>
  </si>
  <si>
    <t>kmol</t>
  </si>
  <si>
    <t>O2 entrada=</t>
  </si>
  <si>
    <t xml:space="preserve"> </t>
  </si>
  <si>
    <t>:</t>
  </si>
  <si>
    <t>G=</t>
  </si>
  <si>
    <t>Total=</t>
  </si>
  <si>
    <t>Peso de ladrillo (u.)=</t>
  </si>
  <si>
    <t>kg</t>
  </si>
  <si>
    <t>Cantidad de ladrillos/h =</t>
  </si>
  <si>
    <t>(u/h)</t>
  </si>
  <si>
    <t xml:space="preserve">Cantidad de ladrillos= </t>
  </si>
  <si>
    <t>u/h</t>
  </si>
  <si>
    <t>Pallets=</t>
  </si>
  <si>
    <t>Unidades de ladrillo x pallets=</t>
  </si>
  <si>
    <t>p/h</t>
  </si>
  <si>
    <t># Pallets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</si>
</sst>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0.000"/>
    <numFmt numFmtId="166" formatCode="0.0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i/>
      <sz val="8"/>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sz val="14"/>
      <color theme="1"/>
      <name val="Calibri"/>
      <family val="2"/>
      <scheme val="minor"/>
    </font>
    <font>
      <sz val="8"/>
      <color theme="1"/>
      <name val="Calibri"/>
      <family val="2"/>
      <scheme val="minor"/>
    </font>
    <font>
      <i/>
      <sz val="10"/>
      <color theme="1"/>
      <name val="Calibri"/>
      <family val="2"/>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62">
    <xf numFmtId="0" fontId="0" fillId="0" borderId="0" xfId="0"/>
    <xf numFmtId="0" fontId="2" fillId="0" borderId="0" xfId="0" applyFont="1"/>
    <xf numFmtId="0" fontId="2" fillId="0" borderId="0" xfId="0" applyFont="1" applyAlignment="1">
      <alignment horizontal="right"/>
    </xf>
    <xf numFmtId="0" fontId="0" fillId="0" borderId="1" xfId="0" applyBorder="1"/>
    <xf numFmtId="0" fontId="0" fillId="0" borderId="3" xfId="0" applyBorder="1" applyAlignment="1">
      <alignment horizontal="center"/>
    </xf>
    <xf numFmtId="0" fontId="0" fillId="0" borderId="0" xfId="0" applyBorder="1"/>
    <xf numFmtId="0" fontId="0" fillId="0" borderId="2" xfId="0" applyBorder="1" applyAlignment="1"/>
    <xf numFmtId="0" fontId="0" fillId="0" borderId="0" xfId="0" applyBorder="1" applyAlignment="1"/>
    <xf numFmtId="0" fontId="0" fillId="0" borderId="7" xfId="0" applyBorder="1"/>
    <xf numFmtId="0" fontId="0" fillId="0" borderId="8" xfId="0" applyBorder="1"/>
    <xf numFmtId="0" fontId="0" fillId="0" borderId="5" xfId="0" applyBorder="1"/>
    <xf numFmtId="0" fontId="0" fillId="0" borderId="9" xfId="0" applyBorder="1"/>
    <xf numFmtId="0" fontId="0" fillId="0" borderId="10" xfId="0" applyBorder="1"/>
    <xf numFmtId="0" fontId="0" fillId="0" borderId="11" xfId="0" applyBorder="1"/>
    <xf numFmtId="0" fontId="0" fillId="0" borderId="11" xfId="0" applyBorder="1" applyAlignment="1"/>
    <xf numFmtId="0" fontId="0" fillId="0" borderId="4" xfId="0" applyBorder="1"/>
    <xf numFmtId="0" fontId="0" fillId="0" borderId="6" xfId="0" applyBorder="1"/>
    <xf numFmtId="0" fontId="0" fillId="0" borderId="0" xfId="0" applyBorder="1" applyAlignment="1">
      <alignment horizontal="center"/>
    </xf>
    <xf numFmtId="165" fontId="0" fillId="0" borderId="0" xfId="0" applyNumberFormat="1" applyBorder="1"/>
    <xf numFmtId="0" fontId="0" fillId="0" borderId="0" xfId="0" applyBorder="1" applyAlignment="1">
      <alignment horizontal="right"/>
    </xf>
    <xf numFmtId="165" fontId="0" fillId="0" borderId="5" xfId="0" applyNumberFormat="1" applyBorder="1"/>
    <xf numFmtId="165" fontId="0" fillId="0" borderId="5" xfId="0" applyNumberFormat="1" applyBorder="1" applyAlignment="1">
      <alignment horizontal="left"/>
    </xf>
    <xf numFmtId="0" fontId="0" fillId="0" borderId="5" xfId="0" applyBorder="1" applyAlignment="1">
      <alignment horizontal="left"/>
    </xf>
    <xf numFmtId="166" fontId="0" fillId="0" borderId="7" xfId="1" applyNumberFormat="1" applyFont="1" applyBorder="1"/>
    <xf numFmtId="164" fontId="0" fillId="0" borderId="0" xfId="0" applyNumberFormat="1" applyBorder="1" applyAlignment="1">
      <alignment horizontal="center"/>
    </xf>
    <xf numFmtId="164" fontId="0" fillId="0" borderId="5" xfId="0" applyNumberFormat="1" applyBorder="1"/>
    <xf numFmtId="0" fontId="2" fillId="0" borderId="0" xfId="0" applyFont="1" applyBorder="1" applyAlignment="1">
      <alignment horizontal="right"/>
    </xf>
    <xf numFmtId="0" fontId="0" fillId="0" borderId="11" xfId="0" applyBorder="1" applyAlignment="1">
      <alignment horizontal="right"/>
    </xf>
    <xf numFmtId="0" fontId="0" fillId="0" borderId="5" xfId="0" applyBorder="1" applyAlignment="1">
      <alignment horizontal="right"/>
    </xf>
    <xf numFmtId="164" fontId="0" fillId="0" borderId="0" xfId="0" applyNumberFormat="1" applyBorder="1"/>
    <xf numFmtId="164" fontId="0" fillId="0" borderId="5" xfId="0" applyNumberFormat="1" applyBorder="1" applyAlignment="1">
      <alignment horizontal="center"/>
    </xf>
    <xf numFmtId="0" fontId="0" fillId="0" borderId="11" xfId="0" applyBorder="1" applyAlignment="1">
      <alignment horizontal="left"/>
    </xf>
    <xf numFmtId="0" fontId="0" fillId="0" borderId="4" xfId="0" applyBorder="1" applyAlignment="1">
      <alignment horizontal="left"/>
    </xf>
    <xf numFmtId="0" fontId="0" fillId="0" borderId="4" xfId="0" applyBorder="1" applyAlignment="1">
      <alignment horizontal="right"/>
    </xf>
    <xf numFmtId="0" fontId="0" fillId="0" borderId="0" xfId="0" applyAlignment="1">
      <alignment horizontal="right"/>
    </xf>
    <xf numFmtId="0" fontId="0" fillId="0" borderId="3" xfId="0" applyBorder="1" applyAlignment="1">
      <alignment horizontal="right"/>
    </xf>
    <xf numFmtId="0" fontId="0" fillId="0" borderId="2" xfId="0" applyBorder="1" applyAlignment="1">
      <alignment horizontal="left"/>
    </xf>
    <xf numFmtId="0" fontId="3" fillId="0" borderId="0" xfId="0" applyFont="1"/>
    <xf numFmtId="0" fontId="4" fillId="0" borderId="1" xfId="0" applyFont="1" applyBorder="1" applyAlignment="1">
      <alignment wrapText="1"/>
    </xf>
    <xf numFmtId="0" fontId="0" fillId="0" borderId="2" xfId="0" applyBorder="1"/>
    <xf numFmtId="0" fontId="0" fillId="0" borderId="3" xfId="0" applyBorder="1"/>
    <xf numFmtId="0" fontId="0" fillId="0" borderId="0" xfId="0" applyBorder="1" applyAlignment="1">
      <alignment horizontal="left"/>
    </xf>
    <xf numFmtId="0" fontId="4" fillId="0" borderId="2" xfId="0" applyFont="1" applyFill="1" applyBorder="1" applyAlignment="1">
      <alignment wrapText="1"/>
    </xf>
    <xf numFmtId="0" fontId="0" fillId="0" borderId="6" xfId="0" applyBorder="1" applyAlignment="1">
      <alignment horizontal="center"/>
    </xf>
    <xf numFmtId="0" fontId="5" fillId="0" borderId="1" xfId="0" applyFont="1" applyBorder="1" applyAlignment="1">
      <alignment horizontal="center"/>
    </xf>
    <xf numFmtId="165" fontId="0" fillId="0" borderId="2" xfId="0" applyNumberFormat="1" applyBorder="1" applyAlignment="1">
      <alignment horizontal="right"/>
    </xf>
    <xf numFmtId="0" fontId="0" fillId="0" borderId="2" xfId="0" applyBorder="1" applyAlignment="1">
      <alignment horizontal="right" vertical="center"/>
    </xf>
    <xf numFmtId="165" fontId="0" fillId="0" borderId="2" xfId="0" applyNumberFormat="1" applyBorder="1" applyAlignment="1">
      <alignment horizontal="right" vertical="center"/>
    </xf>
    <xf numFmtId="165" fontId="0" fillId="0" borderId="10" xfId="0" applyNumberFormat="1" applyBorder="1" applyAlignment="1">
      <alignment horizontal="right" vertical="center"/>
    </xf>
    <xf numFmtId="166" fontId="0" fillId="0" borderId="2" xfId="0" applyNumberFormat="1" applyBorder="1" applyAlignment="1">
      <alignment horizontal="right" vertical="center"/>
    </xf>
    <xf numFmtId="0" fontId="0" fillId="0" borderId="3" xfId="0" applyBorder="1" applyAlignment="1">
      <alignment horizontal="center"/>
    </xf>
    <xf numFmtId="164" fontId="0" fillId="0" borderId="0" xfId="0" applyNumberFormat="1"/>
    <xf numFmtId="164" fontId="0" fillId="0" borderId="2" xfId="0" applyNumberFormat="1" applyBorder="1"/>
    <xf numFmtId="165" fontId="0" fillId="0" borderId="2" xfId="0" applyNumberFormat="1" applyBorder="1" applyAlignment="1">
      <alignment horizontal="left"/>
    </xf>
    <xf numFmtId="165" fontId="0" fillId="0" borderId="0" xfId="0" applyNumberFormat="1"/>
    <xf numFmtId="0" fontId="0" fillId="0" borderId="0" xfId="0" applyAlignment="1">
      <alignment horizontal="center"/>
    </xf>
    <xf numFmtId="164" fontId="0" fillId="0" borderId="0" xfId="0" applyNumberFormat="1" applyAlignment="1">
      <alignment horizontal="left"/>
    </xf>
    <xf numFmtId="2" fontId="0" fillId="0" borderId="0" xfId="0" applyNumberFormat="1"/>
    <xf numFmtId="164" fontId="0" fillId="0" borderId="0" xfId="0" applyNumberFormat="1" applyBorder="1" applyAlignment="1">
      <alignment horizontal="left"/>
    </xf>
    <xf numFmtId="2" fontId="0" fillId="0" borderId="0" xfId="0" applyNumberFormat="1" applyBorder="1"/>
    <xf numFmtId="165" fontId="0" fillId="0" borderId="0" xfId="0" applyNumberFormat="1" applyBorder="1" applyAlignment="1">
      <alignment horizontal="left"/>
    </xf>
    <xf numFmtId="2" fontId="0" fillId="0" borderId="5" xfId="0" applyNumberFormat="1" applyBorder="1" applyAlignment="1">
      <alignment horizontal="left"/>
    </xf>
    <xf numFmtId="165" fontId="0" fillId="0" borderId="5" xfId="0" applyNumberFormat="1" applyBorder="1" applyAlignment="1">
      <alignment horizontal="center"/>
    </xf>
    <xf numFmtId="2" fontId="0" fillId="0" borderId="11" xfId="0" applyNumberFormat="1" applyBorder="1"/>
    <xf numFmtId="0" fontId="2" fillId="0" borderId="0" xfId="0" applyFont="1" applyAlignment="1">
      <alignment horizontal="center"/>
    </xf>
    <xf numFmtId="164" fontId="0" fillId="0" borderId="2" xfId="0" applyNumberFormat="1" applyBorder="1" applyAlignment="1">
      <alignment horizontal="right" vertical="center"/>
    </xf>
    <xf numFmtId="165" fontId="0" fillId="0" borderId="11" xfId="0" applyNumberFormat="1" applyBorder="1"/>
    <xf numFmtId="165" fontId="0" fillId="0" borderId="0" xfId="0" applyNumberFormat="1" applyFont="1" applyBorder="1"/>
    <xf numFmtId="0" fontId="0" fillId="0" borderId="5" xfId="0" applyBorder="1" applyAlignment="1">
      <alignment horizontal="center"/>
    </xf>
    <xf numFmtId="0" fontId="5" fillId="0" borderId="13" xfId="0" applyFont="1" applyBorder="1" applyAlignment="1">
      <alignment horizontal="center"/>
    </xf>
    <xf numFmtId="0" fontId="5" fillId="0" borderId="9" xfId="0" applyFont="1" applyBorder="1" applyAlignment="1">
      <alignment horizontal="center"/>
    </xf>
    <xf numFmtId="165" fontId="0" fillId="0" borderId="9" xfId="0" applyNumberFormat="1" applyBorder="1" applyAlignment="1">
      <alignment horizontal="right" vertical="center"/>
    </xf>
    <xf numFmtId="0" fontId="0" fillId="0" borderId="9" xfId="0" applyBorder="1" applyAlignment="1">
      <alignment horizontal="center"/>
    </xf>
    <xf numFmtId="164" fontId="0" fillId="0" borderId="10" xfId="0" applyNumberFormat="1" applyBorder="1" applyAlignment="1">
      <alignment horizontal="right" vertical="center"/>
    </xf>
    <xf numFmtId="164" fontId="0" fillId="0" borderId="11" xfId="0" applyNumberFormat="1" applyBorder="1" applyAlignment="1">
      <alignment horizontal="center"/>
    </xf>
    <xf numFmtId="165" fontId="0" fillId="0" borderId="0" xfId="0" applyNumberFormat="1" applyBorder="1" applyAlignment="1">
      <alignment horizontal="right"/>
    </xf>
    <xf numFmtId="164" fontId="0" fillId="0" borderId="0" xfId="0" applyNumberFormat="1" applyBorder="1" applyAlignment="1">
      <alignment horizontal="right"/>
    </xf>
    <xf numFmtId="164" fontId="0" fillId="0" borderId="5" xfId="0" applyNumberFormat="1" applyBorder="1" applyAlignment="1">
      <alignment horizontal="left"/>
    </xf>
    <xf numFmtId="164" fontId="0" fillId="0" borderId="5" xfId="0" applyNumberFormat="1" applyBorder="1" applyAlignment="1">
      <alignment horizontal="right"/>
    </xf>
    <xf numFmtId="165" fontId="0" fillId="0" borderId="0" xfId="0" applyNumberFormat="1" applyBorder="1" applyAlignment="1">
      <alignment horizontal="center"/>
    </xf>
    <xf numFmtId="0" fontId="0" fillId="0" borderId="7" xfId="0" applyBorder="1" applyAlignment="1">
      <alignment horizontal="center"/>
    </xf>
    <xf numFmtId="2" fontId="0" fillId="0" borderId="11" xfId="0" applyNumberFormat="1" applyBorder="1" applyAlignment="1">
      <alignment horizontal="left"/>
    </xf>
    <xf numFmtId="2" fontId="0" fillId="0" borderId="4" xfId="0" applyNumberFormat="1" applyBorder="1" applyAlignment="1">
      <alignment horizontal="left"/>
    </xf>
    <xf numFmtId="165" fontId="0" fillId="0" borderId="11" xfId="0" applyNumberFormat="1" applyBorder="1" applyAlignment="1">
      <alignment horizontal="left"/>
    </xf>
    <xf numFmtId="0" fontId="0" fillId="0" borderId="9" xfId="0" applyBorder="1" applyAlignment="1">
      <alignment horizontal="center"/>
    </xf>
    <xf numFmtId="165" fontId="0" fillId="0" borderId="0" xfId="0" applyNumberFormat="1" applyBorder="1" applyAlignment="1">
      <alignment horizontal="center"/>
    </xf>
    <xf numFmtId="0" fontId="0" fillId="0" borderId="3" xfId="0" applyBorder="1" applyAlignment="1">
      <alignment horizontal="center"/>
    </xf>
    <xf numFmtId="2" fontId="0" fillId="0" borderId="0" xfId="0" applyNumberFormat="1" applyBorder="1" applyAlignment="1">
      <alignment horizontal="left"/>
    </xf>
    <xf numFmtId="0" fontId="5" fillId="0" borderId="0" xfId="0" applyFont="1" applyBorder="1" applyAlignment="1">
      <alignment horizontal="center"/>
    </xf>
    <xf numFmtId="164" fontId="0" fillId="0" borderId="0" xfId="0" applyNumberFormat="1" applyBorder="1" applyAlignment="1">
      <alignment horizontal="right" vertical="center"/>
    </xf>
    <xf numFmtId="164" fontId="0" fillId="0" borderId="2" xfId="0" applyNumberFormat="1" applyBorder="1" applyAlignment="1">
      <alignment horizontal="left" vertical="center"/>
    </xf>
    <xf numFmtId="2" fontId="0" fillId="0" borderId="0" xfId="0" applyNumberFormat="1" applyBorder="1" applyAlignment="1">
      <alignment horizontal="center"/>
    </xf>
    <xf numFmtId="0" fontId="0" fillId="0" borderId="0" xfId="0" applyBorder="1" applyAlignment="1">
      <alignment horizontal="center"/>
    </xf>
    <xf numFmtId="2" fontId="0" fillId="0" borderId="2" xfId="0" applyNumberFormat="1" applyBorder="1" applyAlignment="1">
      <alignment horizontal="right" vertical="center"/>
    </xf>
    <xf numFmtId="9" fontId="0" fillId="0" borderId="2" xfId="1" applyFont="1" applyBorder="1" applyAlignment="1">
      <alignment horizontal="right" vertical="center"/>
    </xf>
    <xf numFmtId="0" fontId="0" fillId="0" borderId="12" xfId="0" applyBorder="1"/>
    <xf numFmtId="0" fontId="5" fillId="0" borderId="3" xfId="0" applyFont="1" applyBorder="1" applyAlignment="1">
      <alignment horizontal="center"/>
    </xf>
    <xf numFmtId="0" fontId="0" fillId="0" borderId="12" xfId="0" applyBorder="1" applyAlignment="1">
      <alignment horizontal="left"/>
    </xf>
    <xf numFmtId="1" fontId="0" fillId="0" borderId="2" xfId="0" applyNumberFormat="1" applyBorder="1" applyAlignment="1">
      <alignment horizontal="right" vertical="center"/>
    </xf>
    <xf numFmtId="165" fontId="0" fillId="0" borderId="0" xfId="0" applyNumberFormat="1" applyAlignment="1">
      <alignment horizontal="left"/>
    </xf>
    <xf numFmtId="0" fontId="0" fillId="0" borderId="9" xfId="0" applyBorder="1" applyAlignment="1">
      <alignment horizontal="left"/>
    </xf>
    <xf numFmtId="9" fontId="0" fillId="0" borderId="9" xfId="0" applyNumberFormat="1" applyBorder="1" applyAlignment="1">
      <alignment horizontal="center"/>
    </xf>
    <xf numFmtId="2" fontId="0" fillId="0" borderId="9" xfId="0" applyNumberFormat="1" applyBorder="1" applyAlignment="1">
      <alignment horizontal="left"/>
    </xf>
    <xf numFmtId="1" fontId="0" fillId="0" borderId="9" xfId="0" applyNumberFormat="1" applyBorder="1" applyAlignment="1">
      <alignment horizontal="left"/>
    </xf>
    <xf numFmtId="1" fontId="0" fillId="0" borderId="5" xfId="0" applyNumberFormat="1" applyBorder="1" applyAlignment="1">
      <alignment horizontal="left"/>
    </xf>
    <xf numFmtId="0" fontId="0" fillId="0" borderId="11" xfId="0" applyBorder="1" applyAlignment="1">
      <alignment horizontal="center" vertical="center"/>
    </xf>
    <xf numFmtId="0" fontId="6" fillId="0" borderId="11" xfId="0" applyFont="1" applyBorder="1" applyAlignment="1">
      <alignment horizontal="center" vertical="center"/>
    </xf>
    <xf numFmtId="9" fontId="0" fillId="0" borderId="0" xfId="0" applyNumberFormat="1" applyBorder="1" applyAlignment="1">
      <alignment horizontal="center"/>
    </xf>
    <xf numFmtId="0" fontId="7" fillId="0" borderId="11" xfId="0" applyFont="1" applyBorder="1" applyAlignment="1">
      <alignment horizontal="center" vertical="center"/>
    </xf>
    <xf numFmtId="0" fontId="0" fillId="0" borderId="9" xfId="0" applyBorder="1" applyAlignment="1">
      <alignment horizontal="right"/>
    </xf>
    <xf numFmtId="165" fontId="0" fillId="0" borderId="9" xfId="0" applyNumberFormat="1" applyBorder="1" applyAlignment="1">
      <alignment horizontal="left"/>
    </xf>
    <xf numFmtId="0" fontId="0" fillId="0" borderId="0" xfId="0" applyBorder="1" applyAlignment="1">
      <alignment horizontal="center" vertical="center"/>
    </xf>
    <xf numFmtId="164" fontId="0" fillId="0" borderId="11" xfId="0" applyNumberFormat="1" applyBorder="1"/>
    <xf numFmtId="0" fontId="5" fillId="0" borderId="0" xfId="0" applyFont="1"/>
    <xf numFmtId="0" fontId="5" fillId="0" borderId="1" xfId="0" applyFont="1" applyBorder="1"/>
    <xf numFmtId="0" fontId="0" fillId="0" borderId="1" xfId="0" applyBorder="1" applyAlignment="1">
      <alignment horizontal="left"/>
    </xf>
    <xf numFmtId="0" fontId="8" fillId="0" borderId="1" xfId="0" applyFont="1" applyBorder="1" applyAlignment="1">
      <alignment horizontal="center" vertical="center"/>
    </xf>
    <xf numFmtId="0" fontId="0" fillId="0" borderId="1" xfId="0" applyBorder="1" applyAlignment="1">
      <alignment horizontal="center" vertical="center"/>
    </xf>
    <xf numFmtId="0" fontId="8" fillId="0" borderId="0" xfId="0" applyFont="1" applyBorder="1" applyAlignment="1">
      <alignment horizontal="center" vertical="center"/>
    </xf>
    <xf numFmtId="0" fontId="5" fillId="0" borderId="0" xfId="0" applyFont="1" applyAlignment="1">
      <alignment horizontal="center"/>
    </xf>
    <xf numFmtId="0" fontId="5" fillId="0" borderId="9" xfId="0" applyFont="1" applyBorder="1"/>
    <xf numFmtId="0" fontId="0" fillId="0" borderId="0" xfId="0" applyAlignment="1">
      <alignment vertical="center"/>
    </xf>
    <xf numFmtId="165" fontId="0" fillId="0" borderId="0" xfId="0" applyNumberFormat="1" applyBorder="1" applyAlignment="1">
      <alignment horizontal="left"/>
    </xf>
    <xf numFmtId="0" fontId="0" fillId="0" borderId="0" xfId="0" applyAlignment="1">
      <alignment horizontal="center"/>
    </xf>
    <xf numFmtId="0" fontId="5" fillId="0" borderId="5" xfId="0" applyFont="1" applyBorder="1"/>
    <xf numFmtId="1" fontId="0" fillId="0" borderId="0" xfId="0" applyNumberFormat="1" applyAlignment="1">
      <alignment horizontal="center"/>
    </xf>
    <xf numFmtId="165" fontId="6" fillId="0" borderId="0" xfId="0" applyNumberFormat="1" applyFont="1" applyBorder="1" applyAlignment="1">
      <alignment horizontal="left"/>
    </xf>
    <xf numFmtId="164" fontId="0" fillId="0" borderId="0" xfId="0" applyNumberFormat="1" applyBorder="1" applyAlignment="1">
      <alignment horizontal="center"/>
    </xf>
    <xf numFmtId="0" fontId="0" fillId="0" borderId="0" xfId="0" applyBorder="1" applyAlignment="1">
      <alignment horizontal="center"/>
    </xf>
    <xf numFmtId="164" fontId="0" fillId="0" borderId="7" xfId="0" applyNumberForma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12" xfId="0" applyBorder="1" applyAlignment="1">
      <alignment horizontal="center"/>
    </xf>
    <xf numFmtId="0" fontId="0" fillId="0" borderId="3" xfId="0" applyBorder="1" applyAlignment="1">
      <alignment horizontal="center"/>
    </xf>
    <xf numFmtId="164" fontId="0" fillId="0" borderId="5" xfId="0" applyNumberFormat="1" applyBorder="1" applyAlignment="1">
      <alignment horizontal="center"/>
    </xf>
    <xf numFmtId="165" fontId="0" fillId="0" borderId="9" xfId="0" applyNumberFormat="1" applyBorder="1" applyAlignment="1">
      <alignment horizontal="center"/>
    </xf>
    <xf numFmtId="0" fontId="0" fillId="0" borderId="9" xfId="0" applyBorder="1" applyAlignment="1">
      <alignment horizontal="center"/>
    </xf>
    <xf numFmtId="2" fontId="0" fillId="0" borderId="0" xfId="0" applyNumberFormat="1" applyBorder="1" applyAlignment="1">
      <alignment horizontal="center"/>
    </xf>
    <xf numFmtId="0" fontId="0" fillId="0" borderId="0" xfId="0" applyBorder="1" applyAlignment="1">
      <alignment horizontal="right"/>
    </xf>
    <xf numFmtId="0" fontId="0" fillId="0" borderId="7" xfId="0" applyBorder="1" applyAlignment="1">
      <alignment horizontal="right"/>
    </xf>
    <xf numFmtId="165" fontId="0" fillId="0" borderId="0" xfId="0" applyNumberFormat="1" applyAlignment="1">
      <alignment horizontal="center"/>
    </xf>
    <xf numFmtId="0" fontId="0" fillId="0" borderId="0" xfId="0" applyAlignment="1">
      <alignment horizontal="center"/>
    </xf>
    <xf numFmtId="165" fontId="0" fillId="0" borderId="0" xfId="0" applyNumberFormat="1" applyBorder="1" applyAlignment="1">
      <alignment horizontal="center"/>
    </xf>
    <xf numFmtId="0" fontId="0" fillId="0" borderId="7" xfId="0" applyBorder="1" applyAlignment="1">
      <alignment horizontal="center"/>
    </xf>
    <xf numFmtId="164" fontId="0" fillId="0" borderId="0" xfId="0" applyNumberFormat="1" applyBorder="1" applyAlignment="1">
      <alignment horizontal="left"/>
    </xf>
    <xf numFmtId="165" fontId="0" fillId="0" borderId="0" xfId="0" applyNumberFormat="1" applyBorder="1" applyAlignment="1">
      <alignment horizontal="left"/>
    </xf>
    <xf numFmtId="164" fontId="0" fillId="0" borderId="9" xfId="0" applyNumberFormat="1" applyBorder="1" applyAlignment="1">
      <alignment horizontal="left"/>
    </xf>
    <xf numFmtId="0" fontId="0" fillId="0" borderId="9" xfId="0" applyBorder="1" applyAlignment="1">
      <alignment horizontal="left"/>
    </xf>
    <xf numFmtId="165" fontId="0" fillId="0" borderId="9" xfId="0" applyNumberFormat="1" applyBorder="1" applyAlignment="1">
      <alignment horizontal="left"/>
    </xf>
    <xf numFmtId="0" fontId="5" fillId="0" borderId="0" xfId="0" applyFont="1" applyAlignment="1">
      <alignment horizontal="center"/>
    </xf>
    <xf numFmtId="0" fontId="9" fillId="0" borderId="0" xfId="0" applyFont="1" applyAlignment="1">
      <alignment horizontal="left"/>
    </xf>
    <xf numFmtId="0" fontId="5" fillId="0" borderId="6" xfId="0" applyFont="1" applyBorder="1" applyAlignment="1">
      <alignment horizontal="center" wrapText="1"/>
    </xf>
    <xf numFmtId="0" fontId="5" fillId="0" borderId="8" xfId="0" applyFont="1" applyBorder="1" applyAlignment="1">
      <alignment horizontal="center" wrapText="1"/>
    </xf>
    <xf numFmtId="0" fontId="0" fillId="0" borderId="9" xfId="0" applyBorder="1" applyAlignment="1">
      <alignment horizontal="center" vertical="center"/>
    </xf>
    <xf numFmtId="0" fontId="0" fillId="0" borderId="5" xfId="0"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wrapText="1"/>
    </xf>
    <xf numFmtId="0" fontId="5" fillId="0" borderId="8" xfId="0" applyFont="1" applyBorder="1" applyAlignment="1">
      <alignment wrapText="1"/>
    </xf>
    <xf numFmtId="1" fontId="0" fillId="0" borderId="9" xfId="0" applyNumberFormat="1" applyBorder="1" applyAlignment="1">
      <alignment horizontal="center" vertical="center"/>
    </xf>
    <xf numFmtId="0" fontId="10" fillId="0" borderId="6" xfId="0" applyFont="1" applyBorder="1" applyAlignment="1">
      <alignment horizontal="center" wrapText="1"/>
    </xf>
    <xf numFmtId="0" fontId="10" fillId="0" borderId="8" xfId="0" applyFont="1" applyBorder="1" applyAlignment="1">
      <alignment horizont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170" Type="http://schemas.openxmlformats.org/officeDocument/2006/relationships/image" Target="../media/image170.png"/><Relationship Id="rId191" Type="http://schemas.openxmlformats.org/officeDocument/2006/relationships/image" Target="../media/image191.png"/><Relationship Id="rId205" Type="http://schemas.openxmlformats.org/officeDocument/2006/relationships/image" Target="../media/image205.png"/><Relationship Id="rId226" Type="http://schemas.openxmlformats.org/officeDocument/2006/relationships/image" Target="../media/image22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png"/><Relationship Id="rId181" Type="http://schemas.openxmlformats.org/officeDocument/2006/relationships/image" Target="../media/image181.png"/><Relationship Id="rId216" Type="http://schemas.openxmlformats.org/officeDocument/2006/relationships/image" Target="../media/image216.png"/><Relationship Id="rId211" Type="http://schemas.openxmlformats.org/officeDocument/2006/relationships/image" Target="../media/image211.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134" Type="http://schemas.openxmlformats.org/officeDocument/2006/relationships/image" Target="../media/image134.png"/><Relationship Id="rId139" Type="http://schemas.openxmlformats.org/officeDocument/2006/relationships/image" Target="../media/image139.png"/><Relationship Id="rId80" Type="http://schemas.openxmlformats.org/officeDocument/2006/relationships/image" Target="../media/image80.png"/><Relationship Id="rId85" Type="http://schemas.openxmlformats.org/officeDocument/2006/relationships/image" Target="../media/image85.png"/><Relationship Id="rId150" Type="http://schemas.openxmlformats.org/officeDocument/2006/relationships/image" Target="../media/image150.png"/><Relationship Id="rId155" Type="http://schemas.openxmlformats.org/officeDocument/2006/relationships/image" Target="../media/image155.png"/><Relationship Id="rId171" Type="http://schemas.openxmlformats.org/officeDocument/2006/relationships/image" Target="../media/image171.png"/><Relationship Id="rId176" Type="http://schemas.openxmlformats.org/officeDocument/2006/relationships/image" Target="../media/image176.png"/><Relationship Id="rId192" Type="http://schemas.openxmlformats.org/officeDocument/2006/relationships/image" Target="../media/image192.png"/><Relationship Id="rId197" Type="http://schemas.openxmlformats.org/officeDocument/2006/relationships/image" Target="../media/image197.png"/><Relationship Id="rId206" Type="http://schemas.openxmlformats.org/officeDocument/2006/relationships/image" Target="../media/image206.png"/><Relationship Id="rId227" Type="http://schemas.openxmlformats.org/officeDocument/2006/relationships/image" Target="../media/image227.png"/><Relationship Id="rId201" Type="http://schemas.openxmlformats.org/officeDocument/2006/relationships/image" Target="../media/image201.png"/><Relationship Id="rId222" Type="http://schemas.openxmlformats.org/officeDocument/2006/relationships/image" Target="../media/image222.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40" Type="http://schemas.openxmlformats.org/officeDocument/2006/relationships/image" Target="../media/image140.png"/><Relationship Id="rId145" Type="http://schemas.openxmlformats.org/officeDocument/2006/relationships/image" Target="../media/image145.png"/><Relationship Id="rId161" Type="http://schemas.openxmlformats.org/officeDocument/2006/relationships/image" Target="../media/image161.png"/><Relationship Id="rId166" Type="http://schemas.openxmlformats.org/officeDocument/2006/relationships/image" Target="../media/image166.png"/><Relationship Id="rId182" Type="http://schemas.openxmlformats.org/officeDocument/2006/relationships/image" Target="../media/image182.png"/><Relationship Id="rId187" Type="http://schemas.openxmlformats.org/officeDocument/2006/relationships/image" Target="../media/image187.png"/><Relationship Id="rId217" Type="http://schemas.openxmlformats.org/officeDocument/2006/relationships/image" Target="../media/image217.png"/><Relationship Id="rId1" Type="http://schemas.openxmlformats.org/officeDocument/2006/relationships/image" Target="../media/image1.png"/><Relationship Id="rId6" Type="http://schemas.openxmlformats.org/officeDocument/2006/relationships/image" Target="../media/image6.png"/><Relationship Id="rId212" Type="http://schemas.openxmlformats.org/officeDocument/2006/relationships/image" Target="../media/image212.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5" Type="http://schemas.openxmlformats.org/officeDocument/2006/relationships/image" Target="../media/image135.png"/><Relationship Id="rId151" Type="http://schemas.openxmlformats.org/officeDocument/2006/relationships/image" Target="../media/image151.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172" Type="http://schemas.openxmlformats.org/officeDocument/2006/relationships/image" Target="../media/image172.png"/><Relationship Id="rId193" Type="http://schemas.openxmlformats.org/officeDocument/2006/relationships/image" Target="../media/image193.png"/><Relationship Id="rId202" Type="http://schemas.openxmlformats.org/officeDocument/2006/relationships/image" Target="../media/image202.png"/><Relationship Id="rId207" Type="http://schemas.openxmlformats.org/officeDocument/2006/relationships/image" Target="../media/image207.png"/><Relationship Id="rId223" Type="http://schemas.openxmlformats.org/officeDocument/2006/relationships/image" Target="../media/image223.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141" Type="http://schemas.openxmlformats.org/officeDocument/2006/relationships/image" Target="../media/image141.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162" Type="http://schemas.openxmlformats.org/officeDocument/2006/relationships/image" Target="../media/image162.png"/><Relationship Id="rId183" Type="http://schemas.openxmlformats.org/officeDocument/2006/relationships/image" Target="../media/image183.png"/><Relationship Id="rId213" Type="http://schemas.openxmlformats.org/officeDocument/2006/relationships/image" Target="../media/image213.png"/><Relationship Id="rId218" Type="http://schemas.openxmlformats.org/officeDocument/2006/relationships/image" Target="../media/image218.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199" Type="http://schemas.openxmlformats.org/officeDocument/2006/relationships/image" Target="../media/image199.png"/><Relationship Id="rId203" Type="http://schemas.openxmlformats.org/officeDocument/2006/relationships/image" Target="../media/image203.png"/><Relationship Id="rId208" Type="http://schemas.openxmlformats.org/officeDocument/2006/relationships/image" Target="../media/image208.png"/><Relationship Id="rId19" Type="http://schemas.openxmlformats.org/officeDocument/2006/relationships/image" Target="../media/image19.png"/><Relationship Id="rId224" Type="http://schemas.openxmlformats.org/officeDocument/2006/relationships/image" Target="../media/image224.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189" Type="http://schemas.openxmlformats.org/officeDocument/2006/relationships/image" Target="../media/image189.png"/><Relationship Id="rId219" Type="http://schemas.openxmlformats.org/officeDocument/2006/relationships/image" Target="../media/image219.png"/><Relationship Id="rId3" Type="http://schemas.openxmlformats.org/officeDocument/2006/relationships/image" Target="../media/image3.png"/><Relationship Id="rId214" Type="http://schemas.openxmlformats.org/officeDocument/2006/relationships/image" Target="../media/image214.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95" Type="http://schemas.openxmlformats.org/officeDocument/2006/relationships/image" Target="../media/image195.png"/><Relationship Id="rId209" Type="http://schemas.openxmlformats.org/officeDocument/2006/relationships/image" Target="../media/image209.png"/><Relationship Id="rId190" Type="http://schemas.openxmlformats.org/officeDocument/2006/relationships/image" Target="../media/image190.png"/><Relationship Id="rId204" Type="http://schemas.openxmlformats.org/officeDocument/2006/relationships/image" Target="../media/image204.png"/><Relationship Id="rId220" Type="http://schemas.openxmlformats.org/officeDocument/2006/relationships/image" Target="../media/image220.png"/><Relationship Id="rId225" Type="http://schemas.openxmlformats.org/officeDocument/2006/relationships/image" Target="../media/image225.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png"/><Relationship Id="rId169" Type="http://schemas.openxmlformats.org/officeDocument/2006/relationships/image" Target="../media/image169.png"/><Relationship Id="rId185" Type="http://schemas.openxmlformats.org/officeDocument/2006/relationships/image" Target="../media/image185.png"/><Relationship Id="rId4" Type="http://schemas.openxmlformats.org/officeDocument/2006/relationships/image" Target="../media/image4.png"/><Relationship Id="rId9" Type="http://schemas.openxmlformats.org/officeDocument/2006/relationships/image" Target="../media/image9.png"/><Relationship Id="rId180" Type="http://schemas.openxmlformats.org/officeDocument/2006/relationships/image" Target="../media/image180.png"/><Relationship Id="rId210" Type="http://schemas.openxmlformats.org/officeDocument/2006/relationships/image" Target="../media/image210.png"/><Relationship Id="rId215" Type="http://schemas.openxmlformats.org/officeDocument/2006/relationships/image" Target="../media/image215.png"/><Relationship Id="rId26" Type="http://schemas.openxmlformats.org/officeDocument/2006/relationships/image" Target="../media/image26.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196" Type="http://schemas.openxmlformats.org/officeDocument/2006/relationships/image" Target="../media/image196.png"/><Relationship Id="rId200" Type="http://schemas.openxmlformats.org/officeDocument/2006/relationships/image" Target="../media/image200.png"/><Relationship Id="rId16" Type="http://schemas.openxmlformats.org/officeDocument/2006/relationships/image" Target="../media/image16.png"/><Relationship Id="rId221" Type="http://schemas.openxmlformats.org/officeDocument/2006/relationships/image" Target="../media/image221.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14</xdr:col>
      <xdr:colOff>485775</xdr:colOff>
      <xdr:row>7</xdr:row>
      <xdr:rowOff>161924</xdr:rowOff>
    </xdr:to>
    <xdr:sp macro="" textlink="">
      <xdr:nvSpPr>
        <xdr:cNvPr id="2" name="Rectángulo 1"/>
        <xdr:cNvSpPr/>
      </xdr:nvSpPr>
      <xdr:spPr>
        <a:xfrm>
          <a:off x="619125" y="0"/>
          <a:ext cx="7181850" cy="149542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U1.</a:t>
          </a:r>
          <a:r>
            <a:rPr lang="es-EC" sz="1100" b="1" baseline="0"/>
            <a:t> </a:t>
          </a:r>
          <a:r>
            <a:rPr lang="es-EC" sz="1100" b="1"/>
            <a:t>Luego</a:t>
          </a:r>
          <a:r>
            <a:rPr lang="es-EC" sz="1100" b="1" baseline="0"/>
            <a:t> de la extrancion de las diferentes materias primas el proceso comienza introduciendo en una tolva de forma estacionaria 3293,88 kg de arcilla roja el cual contiene una fraccion masica de 0,96; 401,77 kg/h de arcilla blanca (coalín) con una fraccion masica de 0,96 y tambien entra una corriente de material reutilizado en procesos anteriores con una cantidad de 959,99 kg/h y una fraccion masica de 0,94.</a:t>
          </a:r>
        </a:p>
        <a:p>
          <a:pPr algn="l"/>
          <a:r>
            <a:rPr lang="es-EC" sz="1100" b="1" baseline="0"/>
            <a:t>1.Objeto: </a:t>
          </a:r>
        </a:p>
        <a:p>
          <a:pPr algn="l"/>
          <a:r>
            <a:rPr lang="es-EC" sz="1100" b="1" baseline="0"/>
            <a:t>a)Determinar la cantidad de flujo a la salida de la tolva.</a:t>
          </a:r>
        </a:p>
        <a:p>
          <a:pPr algn="l"/>
          <a:r>
            <a:rPr lang="es-EC" sz="1100" b="1" baseline="0"/>
            <a:t>b) Determine la cantidad de agua que tienen los materiales y la humedad total en la corriente 4.</a:t>
          </a:r>
        </a:p>
        <a:p>
          <a:pPr algn="l"/>
          <a:endParaRPr lang="es-EC" sz="1100" b="1"/>
        </a:p>
      </xdr:txBody>
    </xdr:sp>
    <xdr:clientData/>
  </xdr:twoCellAnchor>
  <xdr:twoCellAnchor>
    <xdr:from>
      <xdr:col>5</xdr:col>
      <xdr:colOff>171450</xdr:colOff>
      <xdr:row>8</xdr:row>
      <xdr:rowOff>57150</xdr:rowOff>
    </xdr:from>
    <xdr:to>
      <xdr:col>13</xdr:col>
      <xdr:colOff>323215</xdr:colOff>
      <xdr:row>19</xdr:row>
      <xdr:rowOff>85725</xdr:rowOff>
    </xdr:to>
    <xdr:grpSp>
      <xdr:nvGrpSpPr>
        <xdr:cNvPr id="4" name="Grupo 3"/>
        <xdr:cNvGrpSpPr/>
      </xdr:nvGrpSpPr>
      <xdr:grpSpPr>
        <a:xfrm>
          <a:off x="3028950" y="1581150"/>
          <a:ext cx="4933315" cy="2124075"/>
          <a:chOff x="0" y="0"/>
          <a:chExt cx="5028565" cy="2124075"/>
        </a:xfrm>
      </xdr:grpSpPr>
      <xdr:grpSp>
        <xdr:nvGrpSpPr>
          <xdr:cNvPr id="5" name="Grupo 4"/>
          <xdr:cNvGrpSpPr/>
        </xdr:nvGrpSpPr>
        <xdr:grpSpPr>
          <a:xfrm>
            <a:off x="0" y="0"/>
            <a:ext cx="5028565" cy="2124075"/>
            <a:chOff x="0" y="0"/>
            <a:chExt cx="5028565" cy="2124075"/>
          </a:xfrm>
        </xdr:grpSpPr>
        <xdr:sp macro="" textlink="">
          <xdr:nvSpPr>
            <xdr:cNvPr id="7" name="Elipse 6"/>
            <xdr:cNvSpPr/>
          </xdr:nvSpPr>
          <xdr:spPr>
            <a:xfrm>
              <a:off x="0" y="0"/>
              <a:ext cx="5028565" cy="2124075"/>
            </a:xfrm>
            <a:prstGeom prst="ellipse">
              <a:avLst/>
            </a:prstGeom>
            <a:noFill/>
            <a:ln>
              <a:solidFill>
                <a:schemeClr val="tx1"/>
              </a:solidFill>
              <a:prstDash val="dashDot"/>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C"/>
            </a:p>
          </xdr:txBody>
        </xdr:sp>
        <xdr:grpSp>
          <xdr:nvGrpSpPr>
            <xdr:cNvPr id="8" name="Grupo 7"/>
            <xdr:cNvGrpSpPr/>
          </xdr:nvGrpSpPr>
          <xdr:grpSpPr>
            <a:xfrm>
              <a:off x="371475" y="333375"/>
              <a:ext cx="4561840" cy="1561465"/>
              <a:chOff x="0" y="0"/>
              <a:chExt cx="4561840" cy="1561465"/>
            </a:xfrm>
          </xdr:grpSpPr>
          <xdr:grpSp>
            <xdr:nvGrpSpPr>
              <xdr:cNvPr id="9" name="Grupo 8"/>
              <xdr:cNvGrpSpPr/>
            </xdr:nvGrpSpPr>
            <xdr:grpSpPr>
              <a:xfrm>
                <a:off x="0" y="0"/>
                <a:ext cx="3822700" cy="1561465"/>
                <a:chOff x="-355886" y="0"/>
                <a:chExt cx="4968644" cy="1358341"/>
              </a:xfrm>
            </xdr:grpSpPr>
            <xdr:grpSp>
              <xdr:nvGrpSpPr>
                <xdr:cNvPr id="11" name="Grupo 10"/>
                <xdr:cNvGrpSpPr/>
              </xdr:nvGrpSpPr>
              <xdr:grpSpPr>
                <a:xfrm>
                  <a:off x="-355886" y="0"/>
                  <a:ext cx="4968644" cy="1358341"/>
                  <a:chOff x="-355886" y="0"/>
                  <a:chExt cx="4968644" cy="1358341"/>
                </a:xfrm>
              </xdr:grpSpPr>
              <xdr:grpSp>
                <xdr:nvGrpSpPr>
                  <xdr:cNvPr id="13" name="Grupo 12"/>
                  <xdr:cNvGrpSpPr/>
                </xdr:nvGrpSpPr>
                <xdr:grpSpPr>
                  <a:xfrm>
                    <a:off x="-355886" y="64270"/>
                    <a:ext cx="4968644" cy="1294071"/>
                    <a:chOff x="-355886" y="11107"/>
                    <a:chExt cx="4968644" cy="1294071"/>
                  </a:xfrm>
                </xdr:grpSpPr>
                <xdr:grpSp>
                  <xdr:nvGrpSpPr>
                    <xdr:cNvPr id="17" name="Grupo 16"/>
                    <xdr:cNvGrpSpPr/>
                  </xdr:nvGrpSpPr>
                  <xdr:grpSpPr>
                    <a:xfrm>
                      <a:off x="1488558" y="350343"/>
                      <a:ext cx="3124200" cy="323850"/>
                      <a:chOff x="0" y="-531"/>
                      <a:chExt cx="3124200" cy="323850"/>
                    </a:xfrm>
                  </xdr:grpSpPr>
                  <xdr:sp macro="" textlink="">
                    <xdr:nvSpPr>
                      <xdr:cNvPr id="23" name="Rectángulo 22"/>
                      <xdr:cNvSpPr/>
                    </xdr:nvSpPr>
                    <xdr:spPr>
                      <a:xfrm>
                        <a:off x="637695" y="-531"/>
                        <a:ext cx="1871516" cy="32385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200000"/>
                          </a:lnSpc>
                          <a:spcAft>
                            <a:spcPts val="800"/>
                          </a:spcAft>
                        </a:pPr>
                        <a:r>
                          <a:rPr lang="es-419" sz="1050" b="1">
                            <a:effectLst/>
                            <a:latin typeface="Times New Roman" panose="02020603050405020304" pitchFamily="18" charset="0"/>
                            <a:ea typeface="Calibri" panose="020F0502020204030204" pitchFamily="34" charset="0"/>
                            <a:cs typeface="Times New Roman" panose="02020603050405020304" pitchFamily="18" charset="0"/>
                          </a:rPr>
                          <a:t>Tolva estacionaria</a:t>
                        </a:r>
                        <a:endParaRPr lang="es-EC" sz="10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cxnSp macro="">
                    <xdr:nvCxnSpPr>
                      <xdr:cNvPr id="24" name="Conector recto de flecha 23"/>
                      <xdr:cNvCxnSpPr/>
                    </xdr:nvCxnSpPr>
                    <xdr:spPr>
                      <a:xfrm>
                        <a:off x="0" y="161925"/>
                        <a:ext cx="63817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5" name="Conector recto de flecha 24"/>
                      <xdr:cNvCxnSpPr/>
                    </xdr:nvCxnSpPr>
                    <xdr:spPr>
                      <a:xfrm>
                        <a:off x="2486026" y="190500"/>
                        <a:ext cx="63817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mc:AlternateContent xmlns:mc="http://schemas.openxmlformats.org/markup-compatibility/2006" xmlns:a14="http://schemas.microsoft.com/office/drawing/2010/main">
                  <mc:Choice Requires="a14">
                    <xdr:sp macro="" textlink="">
                      <xdr:nvSpPr>
                        <xdr:cNvPr id="18" name="Rectángulo 17"/>
                        <xdr:cNvSpPr/>
                      </xdr:nvSpPr>
                      <xdr:spPr>
                        <a:xfrm>
                          <a:off x="-355886" y="403223"/>
                          <a:ext cx="1969677" cy="42688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000" b="1">
                              <a:effectLst/>
                              <a:ea typeface="Calibri" panose="020F0502020204030204" pitchFamily="34" charset="0"/>
                              <a:cs typeface="Times New Roman" panose="02020603050405020304" pitchFamily="18" charset="0"/>
                            </a:rPr>
                            <a:t>F</a:t>
                          </a:r>
                          <a:r>
                            <a:rPr lang="en-US" sz="1000" b="1" baseline="-25000">
                              <a:effectLst/>
                              <a:ea typeface="Calibri" panose="020F0502020204030204" pitchFamily="34" charset="0"/>
                              <a:cs typeface="Times New Roman" panose="02020603050405020304" pitchFamily="18" charset="0"/>
                            </a:rPr>
                            <a:t>A. Rojas</a:t>
                          </a:r>
                          <a:r>
                            <a:rPr lang="en-US" sz="900">
                              <a:effectLst/>
                              <a:ea typeface="Calibri" panose="020F0502020204030204" pitchFamily="34" charset="0"/>
                              <a:cs typeface="Times New Roman" panose="02020603050405020304" pitchFamily="18" charset="0"/>
                            </a:rPr>
                            <a:t>=3293.88 kg/h</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14:m>
                            <m:oMath xmlns:m="http://schemas.openxmlformats.org/officeDocument/2006/math">
                              <m:sSubSup>
                                <m:sSubSupPr>
                                  <m:ctrlPr>
                                    <a:rPr lang="es-EC" sz="900"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900" i="1">
                                      <a:effectLst/>
                                      <a:latin typeface="Cambria Math" panose="02040503050406030204" pitchFamily="18" charset="0"/>
                                      <a:ea typeface="Times New Roman" panose="02020603050405020304" pitchFamily="18" charset="0"/>
                                      <a:cs typeface="Times New Roman" panose="02020603050405020304" pitchFamily="18" charset="0"/>
                                    </a:rPr>
                                    <m:t>𝑊</m:t>
                                  </m:r>
                                </m:e>
                                <m:sub>
                                  <m:r>
                                    <a:rPr lang="es-419" sz="900" i="1">
                                      <a:effectLst/>
                                      <a:latin typeface="Cambria Math" panose="02040503050406030204" pitchFamily="18" charset="0"/>
                                      <a:ea typeface="Times New Roman" panose="02020603050405020304" pitchFamily="18" charset="0"/>
                                      <a:cs typeface="Times New Roman" panose="02020603050405020304" pitchFamily="18" charset="0"/>
                                    </a:rPr>
                                    <m:t>𝐴</m:t>
                                  </m:r>
                                </m:sub>
                                <m:sup>
                                  <m:r>
                                    <a:rPr lang="es-419" sz="900" i="1">
                                      <a:effectLst/>
                                      <a:latin typeface="Cambria Math" panose="02040503050406030204" pitchFamily="18" charset="0"/>
                                      <a:ea typeface="Times New Roman" panose="02020603050405020304" pitchFamily="18" charset="0"/>
                                      <a:cs typeface="Times New Roman" panose="02020603050405020304" pitchFamily="18" charset="0"/>
                                    </a:rPr>
                                    <m:t>1</m:t>
                                  </m:r>
                                </m:sup>
                              </m:sSubSup>
                            </m:oMath>
                          </a14:m>
                          <a:r>
                            <a:rPr lang="en-US" sz="900">
                              <a:effectLst/>
                              <a:ea typeface="Calibri" panose="020F0502020204030204" pitchFamily="34" charset="0"/>
                              <a:cs typeface="Times New Roman" panose="02020603050405020304" pitchFamily="18" charset="0"/>
                            </a:rPr>
                            <a:t> = 0.96</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18" name="Rectángulo 17"/>
                        <xdr:cNvSpPr/>
                      </xdr:nvSpPr>
                      <xdr:spPr>
                        <a:xfrm>
                          <a:off x="-355886" y="403223"/>
                          <a:ext cx="1969677" cy="42688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000" b="1">
                              <a:effectLst/>
                              <a:ea typeface="Calibri" panose="020F0502020204030204" pitchFamily="34" charset="0"/>
                              <a:cs typeface="Times New Roman" panose="02020603050405020304" pitchFamily="18" charset="0"/>
                            </a:rPr>
                            <a:t>F</a:t>
                          </a:r>
                          <a:r>
                            <a:rPr lang="en-US" sz="1000" b="1" baseline="-25000">
                              <a:effectLst/>
                              <a:ea typeface="Calibri" panose="020F0502020204030204" pitchFamily="34" charset="0"/>
                              <a:cs typeface="Times New Roman" panose="02020603050405020304" pitchFamily="18" charset="0"/>
                            </a:rPr>
                            <a:t>A. Rojas</a:t>
                          </a:r>
                          <a:r>
                            <a:rPr lang="en-US" sz="900">
                              <a:effectLst/>
                              <a:ea typeface="Calibri" panose="020F0502020204030204" pitchFamily="34" charset="0"/>
                              <a:cs typeface="Times New Roman" panose="02020603050405020304" pitchFamily="18" charset="0"/>
                            </a:rPr>
                            <a:t>=3293.88 kg/h</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900" i="0">
                              <a:effectLst/>
                              <a:latin typeface="Cambria Math" panose="02040503050406030204" pitchFamily="18" charset="0"/>
                              <a:ea typeface="Times New Roman" panose="02020603050405020304" pitchFamily="18" charset="0"/>
                              <a:cs typeface="Times New Roman" panose="02020603050405020304" pitchFamily="18" charset="0"/>
                            </a:rPr>
                            <a:t>𝑊</a:t>
                          </a:r>
                          <a:r>
                            <a:rPr lang="es-EC" sz="900"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900" i="0">
                              <a:effectLst/>
                              <a:latin typeface="Cambria Math" panose="02040503050406030204" pitchFamily="18" charset="0"/>
                              <a:ea typeface="Times New Roman" panose="02020603050405020304" pitchFamily="18" charset="0"/>
                              <a:cs typeface="Times New Roman" panose="02020603050405020304" pitchFamily="18" charset="0"/>
                            </a:rPr>
                            <a:t>𝐴^1</a:t>
                          </a:r>
                          <a:r>
                            <a:rPr lang="en-US" sz="900">
                              <a:effectLst/>
                              <a:ea typeface="Calibri" panose="020F0502020204030204" pitchFamily="34" charset="0"/>
                              <a:cs typeface="Times New Roman" panose="02020603050405020304" pitchFamily="18" charset="0"/>
                            </a:rPr>
                            <a:t> = 0.96</a:t>
                          </a:r>
                          <a:endParaRPr lang="es-EC" sz="1100">
                            <a:effectLst/>
                            <a:ea typeface="Calibri" panose="020F0502020204030204" pitchFamily="34" charset="0"/>
                            <a:cs typeface="Times New Roman" panose="02020603050405020304" pitchFamily="18" charset="0"/>
                          </a:endParaRPr>
                        </a:p>
                      </xdr:txBody>
                    </xdr:sp>
                  </mc:Fallback>
                </mc:AlternateContent>
                <xdr:cxnSp macro="">
                  <xdr:nvCxnSpPr>
                    <xdr:cNvPr id="19" name="Conector angular 18"/>
                    <xdr:cNvCxnSpPr/>
                  </xdr:nvCxnSpPr>
                  <xdr:spPr>
                    <a:xfrm>
                      <a:off x="1488558" y="148856"/>
                      <a:ext cx="730989" cy="181196"/>
                    </a:xfrm>
                    <a:prstGeom prst="bentConnector3">
                      <a:avLst>
                        <a:gd name="adj1" fmla="val 100809"/>
                      </a:avLst>
                    </a:prstGeom>
                    <a:ln>
                      <a:tailEnd type="triangle"/>
                    </a:ln>
                  </xdr:spPr>
                  <xdr:style>
                    <a:lnRef idx="1">
                      <a:schemeClr val="dk1"/>
                    </a:lnRef>
                    <a:fillRef idx="0">
                      <a:schemeClr val="dk1"/>
                    </a:fillRef>
                    <a:effectRef idx="0">
                      <a:schemeClr val="dk1"/>
                    </a:effectRef>
                    <a:fontRef idx="minor">
                      <a:schemeClr val="tx1"/>
                    </a:fontRef>
                  </xdr:style>
                </xdr:cxnSp>
                <mc:AlternateContent xmlns:mc="http://schemas.openxmlformats.org/markup-compatibility/2006" xmlns:a14="http://schemas.microsoft.com/office/drawing/2010/main">
                  <mc:Choice Requires="a14">
                    <xdr:sp macro="" textlink="">
                      <xdr:nvSpPr>
                        <xdr:cNvPr id="20" name="Rectángulo 19"/>
                        <xdr:cNvSpPr/>
                      </xdr:nvSpPr>
                      <xdr:spPr>
                        <a:xfrm>
                          <a:off x="-42158" y="11107"/>
                          <a:ext cx="1724334" cy="447188"/>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100" b="1">
                              <a:effectLst/>
                              <a:ea typeface="Calibri" panose="020F0502020204030204" pitchFamily="34" charset="0"/>
                              <a:cs typeface="Times New Roman" panose="02020603050405020304" pitchFamily="18" charset="0"/>
                            </a:rPr>
                            <a:t>F </a:t>
                          </a:r>
                          <a:r>
                            <a:rPr lang="en-US" sz="1100" b="1" baseline="-25000">
                              <a:effectLst/>
                              <a:ea typeface="Calibri" panose="020F0502020204030204" pitchFamily="34" charset="0"/>
                              <a:cs typeface="Times New Roman" panose="02020603050405020304" pitchFamily="18" charset="0"/>
                            </a:rPr>
                            <a:t>coalín</a:t>
                          </a:r>
                          <a:r>
                            <a:rPr lang="en-US" sz="1000">
                              <a:effectLst/>
                              <a:ea typeface="Calibri" panose="020F0502020204030204" pitchFamily="34" charset="0"/>
                              <a:cs typeface="Times New Roman" panose="02020603050405020304" pitchFamily="18" charset="0"/>
                            </a:rPr>
                            <a:t>=</a:t>
                          </a:r>
                          <a:r>
                            <a:rPr lang="en-US" sz="900">
                              <a:effectLst/>
                              <a:ea typeface="Calibri" panose="020F0502020204030204" pitchFamily="34" charset="0"/>
                              <a:cs typeface="Times New Roman" panose="02020603050405020304" pitchFamily="18" charset="0"/>
                            </a:rPr>
                            <a:t>401.77 kg/h</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14:m>
                            <m:oMath xmlns:m="http://schemas.openxmlformats.org/officeDocument/2006/math">
                              <m:sSubSup>
                                <m:sSubSupPr>
                                  <m:ctrlPr>
                                    <a:rPr lang="es-EC" sz="900"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900" i="1">
                                      <a:effectLst/>
                                      <a:latin typeface="Cambria Math" panose="02040503050406030204" pitchFamily="18" charset="0"/>
                                      <a:ea typeface="Times New Roman" panose="02020603050405020304" pitchFamily="18" charset="0"/>
                                      <a:cs typeface="Times New Roman" panose="02020603050405020304" pitchFamily="18" charset="0"/>
                                    </a:rPr>
                                    <m:t>𝑊</m:t>
                                  </m:r>
                                </m:e>
                                <m:sub>
                                  <m:r>
                                    <a:rPr lang="es-419" sz="900" i="1">
                                      <a:effectLst/>
                                      <a:latin typeface="Cambria Math" panose="02040503050406030204" pitchFamily="18" charset="0"/>
                                      <a:ea typeface="Times New Roman" panose="02020603050405020304" pitchFamily="18" charset="0"/>
                                      <a:cs typeface="Times New Roman" panose="02020603050405020304" pitchFamily="18" charset="0"/>
                                    </a:rPr>
                                    <m:t>𝐵</m:t>
                                  </m:r>
                                </m:sub>
                                <m:sup>
                                  <m:r>
                                    <a:rPr lang="en-US" sz="900" i="1">
                                      <a:effectLst/>
                                      <a:latin typeface="Cambria Math" panose="02040503050406030204" pitchFamily="18" charset="0"/>
                                      <a:ea typeface="Times New Roman" panose="02020603050405020304" pitchFamily="18" charset="0"/>
                                      <a:cs typeface="Times New Roman" panose="02020603050405020304" pitchFamily="18" charset="0"/>
                                    </a:rPr>
                                    <m:t>2</m:t>
                                  </m:r>
                                </m:sup>
                              </m:sSubSup>
                              <m:r>
                                <a:rPr lang="en-US" sz="900" i="1">
                                  <a:effectLst/>
                                  <a:latin typeface="Cambria Math" panose="02040503050406030204" pitchFamily="18" charset="0"/>
                                  <a:ea typeface="Times New Roman" panose="02020603050405020304" pitchFamily="18" charset="0"/>
                                  <a:cs typeface="Times New Roman" panose="02020603050405020304" pitchFamily="18" charset="0"/>
                                </a:rPr>
                                <m:t>=</m:t>
                              </m:r>
                            </m:oMath>
                          </a14:m>
                          <a:r>
                            <a:rPr lang="en-US" sz="900">
                              <a:effectLst/>
                              <a:ea typeface="Times New Roman" panose="02020603050405020304" pitchFamily="18" charset="0"/>
                              <a:cs typeface="Times New Roman" panose="02020603050405020304" pitchFamily="18" charset="0"/>
                            </a:rPr>
                            <a:t> 0.96</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20" name="Rectángulo 19"/>
                        <xdr:cNvSpPr/>
                      </xdr:nvSpPr>
                      <xdr:spPr>
                        <a:xfrm>
                          <a:off x="-42158" y="11107"/>
                          <a:ext cx="1724334" cy="447188"/>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100" b="1">
                              <a:effectLst/>
                              <a:ea typeface="Calibri" panose="020F0502020204030204" pitchFamily="34" charset="0"/>
                              <a:cs typeface="Times New Roman" panose="02020603050405020304" pitchFamily="18" charset="0"/>
                            </a:rPr>
                            <a:t>F </a:t>
                          </a:r>
                          <a:r>
                            <a:rPr lang="en-US" sz="1100" b="1" baseline="-25000">
                              <a:effectLst/>
                              <a:ea typeface="Calibri" panose="020F0502020204030204" pitchFamily="34" charset="0"/>
                              <a:cs typeface="Times New Roman" panose="02020603050405020304" pitchFamily="18" charset="0"/>
                            </a:rPr>
                            <a:t>coalín</a:t>
                          </a:r>
                          <a:r>
                            <a:rPr lang="en-US" sz="1000">
                              <a:effectLst/>
                              <a:ea typeface="Calibri" panose="020F0502020204030204" pitchFamily="34" charset="0"/>
                              <a:cs typeface="Times New Roman" panose="02020603050405020304" pitchFamily="18" charset="0"/>
                            </a:rPr>
                            <a:t>=</a:t>
                          </a:r>
                          <a:r>
                            <a:rPr lang="en-US" sz="900">
                              <a:effectLst/>
                              <a:ea typeface="Calibri" panose="020F0502020204030204" pitchFamily="34" charset="0"/>
                              <a:cs typeface="Times New Roman" panose="02020603050405020304" pitchFamily="18" charset="0"/>
                            </a:rPr>
                            <a:t>401.77 kg/h</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900" i="0">
                              <a:effectLst/>
                              <a:latin typeface="Cambria Math" panose="02040503050406030204" pitchFamily="18" charset="0"/>
                              <a:ea typeface="Times New Roman" panose="02020603050405020304" pitchFamily="18" charset="0"/>
                              <a:cs typeface="Times New Roman" panose="02020603050405020304" pitchFamily="18" charset="0"/>
                            </a:rPr>
                            <a:t>𝑊</a:t>
                          </a:r>
                          <a:r>
                            <a:rPr lang="es-EC" sz="900"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900" i="0">
                              <a:effectLst/>
                              <a:latin typeface="Cambria Math" panose="02040503050406030204" pitchFamily="18" charset="0"/>
                              <a:ea typeface="Times New Roman" panose="02020603050405020304" pitchFamily="18" charset="0"/>
                              <a:cs typeface="Times New Roman" panose="02020603050405020304" pitchFamily="18" charset="0"/>
                            </a:rPr>
                            <a:t>𝐵^</a:t>
                          </a:r>
                          <a:r>
                            <a:rPr lang="en-US" sz="900" i="0">
                              <a:effectLst/>
                              <a:latin typeface="Cambria Math" panose="02040503050406030204" pitchFamily="18" charset="0"/>
                              <a:ea typeface="Times New Roman" panose="02020603050405020304" pitchFamily="18" charset="0"/>
                              <a:cs typeface="Times New Roman" panose="02020603050405020304" pitchFamily="18" charset="0"/>
                            </a:rPr>
                            <a:t>2=</a:t>
                          </a:r>
                          <a:r>
                            <a:rPr lang="en-US" sz="900">
                              <a:effectLst/>
                              <a:ea typeface="Times New Roman" panose="02020603050405020304" pitchFamily="18" charset="0"/>
                              <a:cs typeface="Times New Roman" panose="02020603050405020304" pitchFamily="18" charset="0"/>
                            </a:rPr>
                            <a:t> 0.96</a:t>
                          </a:r>
                          <a:endParaRPr lang="es-EC" sz="1100">
                            <a:effectLst/>
                            <a:ea typeface="Calibri" panose="020F0502020204030204" pitchFamily="34" charset="0"/>
                            <a:cs typeface="Times New Roman" panose="02020603050405020304" pitchFamily="18" charset="0"/>
                          </a:endParaRPr>
                        </a:p>
                      </xdr:txBody>
                    </xdr:sp>
                  </mc:Fallback>
                </mc:AlternateContent>
                <mc:AlternateContent xmlns:mc="http://schemas.openxmlformats.org/markup-compatibility/2006" xmlns:a14="http://schemas.microsoft.com/office/drawing/2010/main">
                  <mc:Choice Requires="a14">
                    <xdr:sp macro="" textlink="">
                      <xdr:nvSpPr>
                        <xdr:cNvPr id="21" name="Rectángulo 20"/>
                        <xdr:cNvSpPr/>
                      </xdr:nvSpPr>
                      <xdr:spPr>
                        <a:xfrm>
                          <a:off x="-137890" y="829556"/>
                          <a:ext cx="2033451" cy="47562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100" b="1">
                              <a:effectLst/>
                              <a:ea typeface="Calibri" panose="020F0502020204030204" pitchFamily="34" charset="0"/>
                              <a:cs typeface="Times New Roman" panose="02020603050405020304" pitchFamily="18" charset="0"/>
                            </a:rPr>
                            <a:t>F </a:t>
                          </a:r>
                          <a:r>
                            <a:rPr lang="es-419" sz="1100" b="1" baseline="-25000">
                              <a:effectLst/>
                              <a:ea typeface="Calibri" panose="020F0502020204030204" pitchFamily="34" charset="0"/>
                              <a:cs typeface="Times New Roman" panose="02020603050405020304" pitchFamily="18" charset="0"/>
                            </a:rPr>
                            <a:t>reutilizada </a:t>
                          </a:r>
                          <a:r>
                            <a:rPr lang="es-419" sz="1000">
                              <a:effectLst/>
                              <a:ea typeface="Calibri" panose="020F0502020204030204" pitchFamily="34" charset="0"/>
                              <a:cs typeface="Times New Roman" panose="02020603050405020304" pitchFamily="18" charset="0"/>
                            </a:rPr>
                            <a:t>= 959.99 kg/h</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14:m>
                            <m:oMath xmlns:m="http://schemas.openxmlformats.org/officeDocument/2006/math">
                              <m:sSubSup>
                                <m:sSubSupPr>
                                  <m:ctrlPr>
                                    <a:rPr lang="es-EC" sz="1000"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000" i="1">
                                      <a:effectLst/>
                                      <a:latin typeface="Cambria Math" panose="02040503050406030204" pitchFamily="18" charset="0"/>
                                      <a:ea typeface="Times New Roman" panose="02020603050405020304" pitchFamily="18" charset="0"/>
                                      <a:cs typeface="Times New Roman" panose="02020603050405020304" pitchFamily="18" charset="0"/>
                                    </a:rPr>
                                    <m:t>𝑊</m:t>
                                  </m:r>
                                </m:e>
                                <m:sub>
                                  <m:r>
                                    <a:rPr lang="es-419" sz="1000" i="1">
                                      <a:effectLst/>
                                      <a:latin typeface="Cambria Math" panose="02040503050406030204" pitchFamily="18" charset="0"/>
                                      <a:ea typeface="Times New Roman" panose="02020603050405020304" pitchFamily="18" charset="0"/>
                                      <a:cs typeface="Times New Roman" panose="02020603050405020304" pitchFamily="18" charset="0"/>
                                    </a:rPr>
                                    <m:t>𝐶</m:t>
                                  </m:r>
                                </m:sub>
                                <m:sup>
                                  <m:r>
                                    <a:rPr lang="es-419" sz="1000" i="1">
                                      <a:effectLst/>
                                      <a:latin typeface="Cambria Math" panose="02040503050406030204" pitchFamily="18" charset="0"/>
                                      <a:ea typeface="Times New Roman" panose="02020603050405020304" pitchFamily="18" charset="0"/>
                                      <a:cs typeface="Times New Roman" panose="02020603050405020304" pitchFamily="18" charset="0"/>
                                    </a:rPr>
                                    <m:t>3</m:t>
                                  </m:r>
                                </m:sup>
                              </m:sSubSup>
                            </m:oMath>
                          </a14:m>
                          <a:r>
                            <a:rPr lang="es-419" sz="1000">
                              <a:effectLst/>
                              <a:ea typeface="Times New Roman" panose="02020603050405020304" pitchFamily="18" charset="0"/>
                              <a:cs typeface="Times New Roman" panose="02020603050405020304" pitchFamily="18" charset="0"/>
                            </a:rPr>
                            <a:t>= 0.94</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21" name="Rectángulo 20"/>
                        <xdr:cNvSpPr/>
                      </xdr:nvSpPr>
                      <xdr:spPr>
                        <a:xfrm>
                          <a:off x="-137890" y="829556"/>
                          <a:ext cx="2033451" cy="47562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100" b="1">
                              <a:effectLst/>
                              <a:ea typeface="Calibri" panose="020F0502020204030204" pitchFamily="34" charset="0"/>
                              <a:cs typeface="Times New Roman" panose="02020603050405020304" pitchFamily="18" charset="0"/>
                            </a:rPr>
                            <a:t>F </a:t>
                          </a:r>
                          <a:r>
                            <a:rPr lang="es-419" sz="1100" b="1" baseline="-25000">
                              <a:effectLst/>
                              <a:ea typeface="Calibri" panose="020F0502020204030204" pitchFamily="34" charset="0"/>
                              <a:cs typeface="Times New Roman" panose="02020603050405020304" pitchFamily="18" charset="0"/>
                            </a:rPr>
                            <a:t>reutilizada </a:t>
                          </a:r>
                          <a:r>
                            <a:rPr lang="es-419" sz="1000">
                              <a:effectLst/>
                              <a:ea typeface="Calibri" panose="020F0502020204030204" pitchFamily="34" charset="0"/>
                              <a:cs typeface="Times New Roman" panose="02020603050405020304" pitchFamily="18" charset="0"/>
                            </a:rPr>
                            <a:t>= 959.99 kg/h</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000" i="0">
                              <a:effectLst/>
                              <a:latin typeface="Cambria Math" panose="02040503050406030204" pitchFamily="18" charset="0"/>
                              <a:ea typeface="Times New Roman" panose="02020603050405020304" pitchFamily="18" charset="0"/>
                              <a:cs typeface="Times New Roman" panose="02020603050405020304" pitchFamily="18" charset="0"/>
                            </a:rPr>
                            <a:t>𝑊</a:t>
                          </a:r>
                          <a:r>
                            <a:rPr lang="es-EC" sz="1000"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000" i="0">
                              <a:effectLst/>
                              <a:latin typeface="Cambria Math" panose="02040503050406030204" pitchFamily="18" charset="0"/>
                              <a:ea typeface="Times New Roman" panose="02020603050405020304" pitchFamily="18" charset="0"/>
                              <a:cs typeface="Times New Roman" panose="02020603050405020304" pitchFamily="18" charset="0"/>
                            </a:rPr>
                            <a:t>𝐶^3</a:t>
                          </a:r>
                          <a:r>
                            <a:rPr lang="es-419" sz="1000">
                              <a:effectLst/>
                              <a:ea typeface="Times New Roman" panose="02020603050405020304" pitchFamily="18" charset="0"/>
                              <a:cs typeface="Times New Roman" panose="02020603050405020304" pitchFamily="18" charset="0"/>
                            </a:rPr>
                            <a:t>= 0.94</a:t>
                          </a:r>
                          <a:endParaRPr lang="es-EC" sz="1100">
                            <a:effectLst/>
                            <a:ea typeface="Calibri" panose="020F0502020204030204" pitchFamily="34" charset="0"/>
                            <a:cs typeface="Times New Roman" panose="02020603050405020304" pitchFamily="18" charset="0"/>
                          </a:endParaRPr>
                        </a:p>
                      </xdr:txBody>
                    </xdr:sp>
                  </mc:Fallback>
                </mc:AlternateContent>
                <xdr:cxnSp macro="">
                  <xdr:nvCxnSpPr>
                    <xdr:cNvPr id="22" name="Conector angular 21"/>
                    <xdr:cNvCxnSpPr/>
                  </xdr:nvCxnSpPr>
                  <xdr:spPr>
                    <a:xfrm flipV="1">
                      <a:off x="1783941" y="711995"/>
                      <a:ext cx="423948" cy="213396"/>
                    </a:xfrm>
                    <a:prstGeom prst="bentConnector3">
                      <a:avLst>
                        <a:gd name="adj1" fmla="val 96724"/>
                      </a:avLst>
                    </a:prstGeom>
                    <a:ln>
                      <a:tailEnd type="triangle"/>
                    </a:ln>
                  </xdr:spPr>
                  <xdr:style>
                    <a:lnRef idx="1">
                      <a:schemeClr val="dk1"/>
                    </a:lnRef>
                    <a:fillRef idx="0">
                      <a:schemeClr val="dk1"/>
                    </a:fillRef>
                    <a:effectRef idx="0">
                      <a:schemeClr val="dk1"/>
                    </a:effectRef>
                    <a:fontRef idx="minor">
                      <a:schemeClr val="tx1"/>
                    </a:fontRef>
                  </xdr:style>
                </xdr:cxnSp>
              </xdr:grpSp>
              <xdr:sp macro="" textlink="">
                <xdr:nvSpPr>
                  <xdr:cNvPr id="14" name="Rectángulo 13"/>
                  <xdr:cNvSpPr/>
                </xdr:nvSpPr>
                <xdr:spPr>
                  <a:xfrm>
                    <a:off x="1637414" y="361507"/>
                    <a:ext cx="222885" cy="28765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07000"/>
                      </a:lnSpc>
                      <a:spcAft>
                        <a:spcPts val="800"/>
                      </a:spcAft>
                    </a:pPr>
                    <a:r>
                      <a:rPr lang="es-EC" sz="1100">
                        <a:effectLst/>
                        <a:ea typeface="Calibri" panose="020F0502020204030204" pitchFamily="34" charset="0"/>
                        <a:cs typeface="Times New Roman" panose="02020603050405020304" pitchFamily="18" charset="0"/>
                      </a:rPr>
                      <a:t>1</a:t>
                    </a:r>
                  </a:p>
                </xdr:txBody>
              </xdr:sp>
              <xdr:sp macro="" textlink="">
                <xdr:nvSpPr>
                  <xdr:cNvPr id="15" name="Rectángulo 14"/>
                  <xdr:cNvSpPr/>
                </xdr:nvSpPr>
                <xdr:spPr>
                  <a:xfrm>
                    <a:off x="1679944" y="0"/>
                    <a:ext cx="222885" cy="28765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07000"/>
                      </a:lnSpc>
                      <a:spcAft>
                        <a:spcPts val="800"/>
                      </a:spcAft>
                    </a:pPr>
                    <a:r>
                      <a:rPr lang="es-EC" sz="1100">
                        <a:effectLst/>
                        <a:ea typeface="Calibri" panose="020F0502020204030204" pitchFamily="34" charset="0"/>
                        <a:cs typeface="Times New Roman" panose="02020603050405020304" pitchFamily="18" charset="0"/>
                      </a:rPr>
                      <a:t>2 </a:t>
                    </a:r>
                  </a:p>
                </xdr:txBody>
              </xdr:sp>
              <xdr:sp macro="" textlink="">
                <xdr:nvSpPr>
                  <xdr:cNvPr id="16" name="Rectángulo 15"/>
                  <xdr:cNvSpPr/>
                </xdr:nvSpPr>
                <xdr:spPr>
                  <a:xfrm>
                    <a:off x="1863956" y="749118"/>
                    <a:ext cx="222886" cy="28765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07000"/>
                      </a:lnSpc>
                      <a:spcAft>
                        <a:spcPts val="800"/>
                      </a:spcAft>
                    </a:pPr>
                    <a:r>
                      <a:rPr lang="es-EC" sz="1100">
                        <a:effectLst/>
                        <a:ea typeface="Calibri" panose="020F0502020204030204" pitchFamily="34" charset="0"/>
                        <a:cs typeface="Times New Roman" panose="02020603050405020304" pitchFamily="18" charset="0"/>
                      </a:rPr>
                      <a:t>3 </a:t>
                    </a:r>
                  </a:p>
                </xdr:txBody>
              </xdr:sp>
            </xdr:grpSp>
            <xdr:sp macro="" textlink="">
              <xdr:nvSpPr>
                <xdr:cNvPr id="12" name="Rectángulo 11"/>
                <xdr:cNvSpPr/>
              </xdr:nvSpPr>
              <xdr:spPr>
                <a:xfrm>
                  <a:off x="4089318" y="398490"/>
                  <a:ext cx="222885" cy="28765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07000"/>
                    </a:lnSpc>
                    <a:spcAft>
                      <a:spcPts val="800"/>
                    </a:spcAft>
                  </a:pPr>
                  <a:r>
                    <a:rPr lang="es-EC" sz="1100">
                      <a:effectLst/>
                      <a:ea typeface="Calibri" panose="020F0502020204030204" pitchFamily="34" charset="0"/>
                      <a:cs typeface="Times New Roman" panose="02020603050405020304" pitchFamily="18" charset="0"/>
                    </a:rPr>
                    <a:t>4 </a:t>
                  </a:r>
                </a:p>
              </xdr:txBody>
            </xdr:sp>
          </xdr:grpSp>
          <xdr:sp macro="" textlink="">
            <xdr:nvSpPr>
              <xdr:cNvPr id="10" name="Rectángulo 9"/>
              <xdr:cNvSpPr/>
            </xdr:nvSpPr>
            <xdr:spPr>
              <a:xfrm>
                <a:off x="3419475" y="542925"/>
                <a:ext cx="1142365" cy="26606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S= ?</a:t>
                </a:r>
              </a:p>
            </xdr:txBody>
          </xdr:sp>
        </xdr:grpSp>
      </xdr:grpSp>
      <xdr:sp macro="" textlink="">
        <xdr:nvSpPr>
          <xdr:cNvPr id="6" name="Rectángulo 5"/>
          <xdr:cNvSpPr/>
        </xdr:nvSpPr>
        <xdr:spPr>
          <a:xfrm>
            <a:off x="2876550" y="571500"/>
            <a:ext cx="428625" cy="33067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07000"/>
              </a:lnSpc>
              <a:spcAft>
                <a:spcPts val="800"/>
              </a:spcAft>
            </a:pPr>
            <a:r>
              <a:rPr lang="es-EC" sz="1100">
                <a:effectLst/>
                <a:ea typeface="Calibri" panose="020F0502020204030204" pitchFamily="34" charset="0"/>
                <a:cs typeface="Times New Roman" panose="02020603050405020304" pitchFamily="18" charset="0"/>
              </a:rPr>
              <a:t>U1</a:t>
            </a:r>
          </a:p>
        </xdr:txBody>
      </xdr:sp>
    </xdr:grpSp>
    <xdr:clientData/>
  </xdr:twoCellAnchor>
  <xdr:twoCellAnchor>
    <xdr:from>
      <xdr:col>0</xdr:col>
      <xdr:colOff>0</xdr:colOff>
      <xdr:row>21</xdr:row>
      <xdr:rowOff>152400</xdr:rowOff>
    </xdr:from>
    <xdr:to>
      <xdr:col>1</xdr:col>
      <xdr:colOff>57150</xdr:colOff>
      <xdr:row>23</xdr:row>
      <xdr:rowOff>19050</xdr:rowOff>
    </xdr:to>
    <xdr:sp macro="" textlink="">
      <xdr:nvSpPr>
        <xdr:cNvPr id="32" name="Rectángulo 31"/>
        <xdr:cNvSpPr/>
      </xdr:nvSpPr>
      <xdr:spPr>
        <a:xfrm>
          <a:off x="0" y="4152900"/>
          <a:ext cx="666750" cy="2476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100" b="1">
              <a:effectLst/>
              <a:ea typeface="Calibri" panose="020F0502020204030204" pitchFamily="34" charset="0"/>
              <a:cs typeface="Times New Roman" panose="02020603050405020304" pitchFamily="18" charset="0"/>
            </a:rPr>
            <a:t>F </a:t>
          </a:r>
          <a:r>
            <a:rPr lang="en-US" sz="1100" b="1" baseline="-25000">
              <a:effectLst/>
              <a:ea typeface="Calibri" panose="020F0502020204030204" pitchFamily="34" charset="0"/>
              <a:cs typeface="Times New Roman" panose="02020603050405020304" pitchFamily="18" charset="0"/>
            </a:rPr>
            <a:t>caolín</a:t>
          </a:r>
          <a:r>
            <a:rPr lang="en-US" sz="1000">
              <a:effectLst/>
              <a:ea typeface="Calibri" panose="020F0502020204030204" pitchFamily="34" charset="0"/>
              <a:cs typeface="Times New Roman" panose="02020603050405020304" pitchFamily="18" charset="0"/>
            </a:rPr>
            <a:t>=</a:t>
          </a:r>
          <a:endParaRPr lang="es-EC" sz="1100">
            <a:effectLst/>
            <a:ea typeface="Calibri" panose="020F0502020204030204" pitchFamily="34" charset="0"/>
            <a:cs typeface="Times New Roman" panose="02020603050405020304" pitchFamily="18" charset="0"/>
          </a:endParaRPr>
        </a:p>
      </xdr:txBody>
    </xdr:sp>
    <xdr:clientData/>
  </xdr:twoCellAnchor>
  <xdr:twoCellAnchor>
    <xdr:from>
      <xdr:col>0</xdr:col>
      <xdr:colOff>123825</xdr:colOff>
      <xdr:row>22</xdr:row>
      <xdr:rowOff>180975</xdr:rowOff>
    </xdr:from>
    <xdr:to>
      <xdr:col>0</xdr:col>
      <xdr:colOff>523875</xdr:colOff>
      <xdr:row>24</xdr:row>
      <xdr:rowOff>28575</xdr:rowOff>
    </xdr:to>
    <mc:AlternateContent xmlns:mc="http://schemas.openxmlformats.org/markup-compatibility/2006" xmlns:a14="http://schemas.microsoft.com/office/drawing/2010/main">
      <mc:Choice Requires="a14">
        <xdr:sp macro="" textlink="">
          <xdr:nvSpPr>
            <xdr:cNvPr id="33" name="Rectángulo 32"/>
            <xdr:cNvSpPr/>
          </xdr:nvSpPr>
          <xdr:spPr>
            <a:xfrm>
              <a:off x="123825" y="4371975"/>
              <a:ext cx="400050" cy="2286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14:m>
                <m:oMath xmlns:m="http://schemas.openxmlformats.org/officeDocument/2006/math">
                  <m:sSubSup>
                    <m:sSubSupPr>
                      <m:ctrlPr>
                        <a:rPr lang="es-EC" sz="900"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900" i="1">
                          <a:effectLst/>
                          <a:latin typeface="Cambria Math" panose="02040503050406030204" pitchFamily="18" charset="0"/>
                          <a:ea typeface="Times New Roman" panose="02020603050405020304" pitchFamily="18" charset="0"/>
                          <a:cs typeface="Times New Roman" panose="02020603050405020304" pitchFamily="18" charset="0"/>
                        </a:rPr>
                        <m:t>𝑊</m:t>
                      </m:r>
                    </m:e>
                    <m:sub>
                      <m:r>
                        <a:rPr lang="es-419" sz="900" i="1">
                          <a:effectLst/>
                          <a:latin typeface="Cambria Math" panose="02040503050406030204" pitchFamily="18" charset="0"/>
                          <a:ea typeface="Times New Roman" panose="02020603050405020304" pitchFamily="18" charset="0"/>
                          <a:cs typeface="Times New Roman" panose="02020603050405020304" pitchFamily="18" charset="0"/>
                        </a:rPr>
                        <m:t>𝐵</m:t>
                      </m:r>
                    </m:sub>
                    <m:sup>
                      <m:r>
                        <a:rPr lang="en-US" sz="900" i="1">
                          <a:effectLst/>
                          <a:latin typeface="Cambria Math" panose="02040503050406030204" pitchFamily="18" charset="0"/>
                          <a:ea typeface="Times New Roman" panose="02020603050405020304" pitchFamily="18" charset="0"/>
                          <a:cs typeface="Times New Roman" panose="02020603050405020304" pitchFamily="18" charset="0"/>
                        </a:rPr>
                        <m:t>2</m:t>
                      </m:r>
                    </m:sup>
                  </m:sSubSup>
                  <m:r>
                    <a:rPr lang="en-US" sz="900" i="1">
                      <a:effectLst/>
                      <a:latin typeface="Cambria Math" panose="02040503050406030204" pitchFamily="18" charset="0"/>
                      <a:ea typeface="Times New Roman" panose="02020603050405020304" pitchFamily="18" charset="0"/>
                      <a:cs typeface="Times New Roman" panose="02020603050405020304" pitchFamily="18" charset="0"/>
                    </a:rPr>
                    <m:t>=</m:t>
                  </m:r>
                </m:oMath>
              </a14:m>
              <a:r>
                <a:rPr lang="en-US" sz="900">
                  <a:effectLst/>
                  <a:ea typeface="Times New Roman" panose="02020603050405020304" pitchFamily="18"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33" name="Rectángulo 32"/>
            <xdr:cNvSpPr/>
          </xdr:nvSpPr>
          <xdr:spPr>
            <a:xfrm>
              <a:off x="123825" y="4371975"/>
              <a:ext cx="400050" cy="2286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900" i="0">
                  <a:effectLst/>
                  <a:latin typeface="Cambria Math" panose="02040503050406030204" pitchFamily="18" charset="0"/>
                  <a:ea typeface="Times New Roman" panose="02020603050405020304" pitchFamily="18" charset="0"/>
                  <a:cs typeface="Times New Roman" panose="02020603050405020304" pitchFamily="18" charset="0"/>
                </a:rPr>
                <a:t>𝑊</a:t>
              </a:r>
              <a:r>
                <a:rPr lang="es-EC" sz="900"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900" i="0">
                  <a:effectLst/>
                  <a:latin typeface="Cambria Math" panose="02040503050406030204" pitchFamily="18" charset="0"/>
                  <a:ea typeface="Times New Roman" panose="02020603050405020304" pitchFamily="18" charset="0"/>
                  <a:cs typeface="Times New Roman" panose="02020603050405020304" pitchFamily="18" charset="0"/>
                </a:rPr>
                <a:t>𝐵^</a:t>
              </a:r>
              <a:r>
                <a:rPr lang="en-US" sz="900" i="0">
                  <a:effectLst/>
                  <a:latin typeface="Cambria Math" panose="02040503050406030204" pitchFamily="18" charset="0"/>
                  <a:ea typeface="Times New Roman" panose="02020603050405020304" pitchFamily="18" charset="0"/>
                  <a:cs typeface="Times New Roman" panose="02020603050405020304" pitchFamily="18" charset="0"/>
                </a:rPr>
                <a:t>2=</a:t>
              </a:r>
              <a:r>
                <a:rPr lang="en-US" sz="900">
                  <a:effectLst/>
                  <a:ea typeface="Times New Roman" panose="02020603050405020304" pitchFamily="18"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0</xdr:col>
      <xdr:colOff>0</xdr:colOff>
      <xdr:row>20</xdr:row>
      <xdr:rowOff>9525</xdr:rowOff>
    </xdr:from>
    <xdr:to>
      <xdr:col>1</xdr:col>
      <xdr:colOff>66675</xdr:colOff>
      <xdr:row>21</xdr:row>
      <xdr:rowOff>0</xdr:rowOff>
    </xdr:to>
    <xdr:sp macro="" textlink="">
      <xdr:nvSpPr>
        <xdr:cNvPr id="34" name="Rectángulo 33"/>
        <xdr:cNvSpPr/>
      </xdr:nvSpPr>
      <xdr:spPr>
        <a:xfrm>
          <a:off x="0" y="3819525"/>
          <a:ext cx="742950" cy="18097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000" b="1">
              <a:effectLst/>
              <a:ea typeface="Calibri" panose="020F0502020204030204" pitchFamily="34" charset="0"/>
              <a:cs typeface="Times New Roman" panose="02020603050405020304" pitchFamily="18" charset="0"/>
            </a:rPr>
            <a:t>F</a:t>
          </a:r>
          <a:r>
            <a:rPr lang="en-US" sz="1000" b="1" baseline="-25000">
              <a:effectLst/>
              <a:ea typeface="Calibri" panose="020F0502020204030204" pitchFamily="34" charset="0"/>
              <a:cs typeface="Times New Roman" panose="02020603050405020304" pitchFamily="18" charset="0"/>
            </a:rPr>
            <a:t>A. Rojas</a:t>
          </a:r>
          <a:r>
            <a:rPr lang="en-US" sz="900">
              <a:effectLst/>
              <a:ea typeface="Calibri" panose="020F0502020204030204" pitchFamily="34" charset="0"/>
              <a:cs typeface="Times New Roman" panose="02020603050405020304" pitchFamily="18" charset="0"/>
            </a:rPr>
            <a:t>=</a:t>
          </a:r>
          <a:endParaRPr lang="es-EC" sz="1100">
            <a:effectLst/>
            <a:ea typeface="Calibri" panose="020F0502020204030204" pitchFamily="34" charset="0"/>
            <a:cs typeface="Times New Roman" panose="02020603050405020304" pitchFamily="18" charset="0"/>
          </a:endParaRPr>
        </a:p>
      </xdr:txBody>
    </xdr:sp>
    <xdr:clientData/>
  </xdr:twoCellAnchor>
  <xdr:twoCellAnchor>
    <xdr:from>
      <xdr:col>0</xdr:col>
      <xdr:colOff>9525</xdr:colOff>
      <xdr:row>21</xdr:row>
      <xdr:rowOff>28575</xdr:rowOff>
    </xdr:from>
    <xdr:to>
      <xdr:col>1</xdr:col>
      <xdr:colOff>142875</xdr:colOff>
      <xdr:row>22</xdr:row>
      <xdr:rowOff>19050</xdr:rowOff>
    </xdr:to>
    <mc:AlternateContent xmlns:mc="http://schemas.openxmlformats.org/markup-compatibility/2006" xmlns:a14="http://schemas.microsoft.com/office/drawing/2010/main">
      <mc:Choice Requires="a14">
        <xdr:sp macro="" textlink="">
          <xdr:nvSpPr>
            <xdr:cNvPr id="35" name="Rectángulo 34"/>
            <xdr:cNvSpPr/>
          </xdr:nvSpPr>
          <xdr:spPr>
            <a:xfrm>
              <a:off x="9525" y="4029075"/>
              <a:ext cx="742950" cy="18097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14:m>
                <m:oMath xmlns:m="http://schemas.openxmlformats.org/officeDocument/2006/math">
                  <m:sSubSup>
                    <m:sSubSupPr>
                      <m:ctrlPr>
                        <a:rPr lang="es-EC" sz="900"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900" i="1">
                          <a:effectLst/>
                          <a:latin typeface="Cambria Math" panose="02040503050406030204" pitchFamily="18" charset="0"/>
                          <a:ea typeface="Times New Roman" panose="02020603050405020304" pitchFamily="18" charset="0"/>
                          <a:cs typeface="Times New Roman" panose="02020603050405020304" pitchFamily="18" charset="0"/>
                        </a:rPr>
                        <m:t>𝑊</m:t>
                      </m:r>
                    </m:e>
                    <m:sub>
                      <m:r>
                        <a:rPr lang="es-419" sz="900" i="1">
                          <a:effectLst/>
                          <a:latin typeface="Cambria Math" panose="02040503050406030204" pitchFamily="18" charset="0"/>
                          <a:ea typeface="Times New Roman" panose="02020603050405020304" pitchFamily="18" charset="0"/>
                          <a:cs typeface="Times New Roman" panose="02020603050405020304" pitchFamily="18" charset="0"/>
                        </a:rPr>
                        <m:t>𝐴</m:t>
                      </m:r>
                    </m:sub>
                    <m:sup>
                      <m:r>
                        <a:rPr lang="es-419" sz="900" i="1">
                          <a:effectLst/>
                          <a:latin typeface="Cambria Math" panose="02040503050406030204" pitchFamily="18" charset="0"/>
                          <a:ea typeface="Times New Roman" panose="02020603050405020304" pitchFamily="18" charset="0"/>
                          <a:cs typeface="Times New Roman" panose="02020603050405020304" pitchFamily="18" charset="0"/>
                        </a:rPr>
                        <m:t>1</m:t>
                      </m:r>
                    </m:sup>
                  </m:sSubSup>
                </m:oMath>
              </a14:m>
              <a:r>
                <a:rPr lang="en-US" sz="900">
                  <a:effectLst/>
                  <a:ea typeface="Calibri" panose="020F0502020204030204" pitchFamily="34" charset="0"/>
                  <a:cs typeface="Times New Roman" panose="02020603050405020304" pitchFamily="18" charset="0"/>
                </a:rPr>
                <a:t> =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35" name="Rectángulo 34"/>
            <xdr:cNvSpPr/>
          </xdr:nvSpPr>
          <xdr:spPr>
            <a:xfrm>
              <a:off x="9525" y="4029075"/>
              <a:ext cx="742950" cy="18097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900" i="0">
                  <a:effectLst/>
                  <a:latin typeface="Cambria Math" panose="02040503050406030204" pitchFamily="18" charset="0"/>
                  <a:ea typeface="Times New Roman" panose="02020603050405020304" pitchFamily="18" charset="0"/>
                  <a:cs typeface="Times New Roman" panose="02020603050405020304" pitchFamily="18" charset="0"/>
                </a:rPr>
                <a:t>𝑊</a:t>
              </a:r>
              <a:r>
                <a:rPr lang="es-EC" sz="900"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900" i="0">
                  <a:effectLst/>
                  <a:latin typeface="Cambria Math" panose="02040503050406030204" pitchFamily="18" charset="0"/>
                  <a:ea typeface="Times New Roman" panose="02020603050405020304" pitchFamily="18" charset="0"/>
                  <a:cs typeface="Times New Roman" panose="02020603050405020304" pitchFamily="18" charset="0"/>
                </a:rPr>
                <a:t>𝐴^1</a:t>
              </a:r>
              <a:r>
                <a:rPr lang="en-US" sz="900">
                  <a:effectLst/>
                  <a:ea typeface="Calibri" panose="020F0502020204030204" pitchFamily="34" charset="0"/>
                  <a:cs typeface="Times New Roman" panose="02020603050405020304" pitchFamily="18" charset="0"/>
                </a:rPr>
                <a:t> = </a:t>
              </a:r>
              <a:endParaRPr lang="es-EC" sz="1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0</xdr:col>
      <xdr:colOff>95250</xdr:colOff>
      <xdr:row>25</xdr:row>
      <xdr:rowOff>0</xdr:rowOff>
    </xdr:from>
    <xdr:to>
      <xdr:col>1</xdr:col>
      <xdr:colOff>0</xdr:colOff>
      <xdr:row>26</xdr:row>
      <xdr:rowOff>38100</xdr:rowOff>
    </xdr:to>
    <mc:AlternateContent xmlns:mc="http://schemas.openxmlformats.org/markup-compatibility/2006" xmlns:a14="http://schemas.microsoft.com/office/drawing/2010/main">
      <mc:Choice Requires="a14">
        <xdr:sp macro="" textlink="">
          <xdr:nvSpPr>
            <xdr:cNvPr id="36" name="Rectángulo 35"/>
            <xdr:cNvSpPr/>
          </xdr:nvSpPr>
          <xdr:spPr>
            <a:xfrm>
              <a:off x="95250" y="4762500"/>
              <a:ext cx="514350" cy="2286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14:m>
                <m:oMath xmlns:m="http://schemas.openxmlformats.org/officeDocument/2006/math">
                  <m:sSubSup>
                    <m:sSubSupPr>
                      <m:ctrlPr>
                        <a:rPr lang="es-EC" sz="1000"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000" i="1">
                          <a:effectLst/>
                          <a:latin typeface="Cambria Math" panose="02040503050406030204" pitchFamily="18" charset="0"/>
                          <a:ea typeface="Times New Roman" panose="02020603050405020304" pitchFamily="18" charset="0"/>
                          <a:cs typeface="Times New Roman" panose="02020603050405020304" pitchFamily="18" charset="0"/>
                        </a:rPr>
                        <m:t>𝑊</m:t>
                      </m:r>
                    </m:e>
                    <m:sub>
                      <m:r>
                        <a:rPr lang="es-419" sz="1000" i="1">
                          <a:effectLst/>
                          <a:latin typeface="Cambria Math" panose="02040503050406030204" pitchFamily="18" charset="0"/>
                          <a:ea typeface="Times New Roman" panose="02020603050405020304" pitchFamily="18" charset="0"/>
                          <a:cs typeface="Times New Roman" panose="02020603050405020304" pitchFamily="18" charset="0"/>
                        </a:rPr>
                        <m:t>𝐶</m:t>
                      </m:r>
                    </m:sub>
                    <m:sup>
                      <m:r>
                        <a:rPr lang="es-419" sz="1000" i="1">
                          <a:effectLst/>
                          <a:latin typeface="Cambria Math" panose="02040503050406030204" pitchFamily="18" charset="0"/>
                          <a:ea typeface="Times New Roman" panose="02020603050405020304" pitchFamily="18" charset="0"/>
                          <a:cs typeface="Times New Roman" panose="02020603050405020304" pitchFamily="18" charset="0"/>
                        </a:rPr>
                        <m:t>3</m:t>
                      </m:r>
                    </m:sup>
                  </m:sSubSup>
                </m:oMath>
              </a14:m>
              <a:r>
                <a:rPr lang="es-419" sz="1000">
                  <a:effectLst/>
                  <a:ea typeface="Times New Roman" panose="02020603050405020304" pitchFamily="18"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36" name="Rectángulo 35"/>
            <xdr:cNvSpPr/>
          </xdr:nvSpPr>
          <xdr:spPr>
            <a:xfrm>
              <a:off x="95250" y="4762500"/>
              <a:ext cx="514350" cy="2286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000" i="0">
                  <a:effectLst/>
                  <a:latin typeface="Cambria Math" panose="02040503050406030204" pitchFamily="18" charset="0"/>
                  <a:ea typeface="Times New Roman" panose="02020603050405020304" pitchFamily="18" charset="0"/>
                  <a:cs typeface="Times New Roman" panose="02020603050405020304" pitchFamily="18" charset="0"/>
                </a:rPr>
                <a:t>𝑊</a:t>
              </a:r>
              <a:r>
                <a:rPr lang="es-EC" sz="1000"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000" i="0">
                  <a:effectLst/>
                  <a:latin typeface="Cambria Math" panose="02040503050406030204" pitchFamily="18" charset="0"/>
                  <a:ea typeface="Times New Roman" panose="02020603050405020304" pitchFamily="18" charset="0"/>
                  <a:cs typeface="Times New Roman" panose="02020603050405020304" pitchFamily="18" charset="0"/>
                </a:rPr>
                <a:t>𝐶^3</a:t>
              </a:r>
              <a:r>
                <a:rPr lang="es-419" sz="1000">
                  <a:effectLst/>
                  <a:ea typeface="Times New Roman" panose="02020603050405020304" pitchFamily="18"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0</xdr:col>
      <xdr:colOff>1</xdr:colOff>
      <xdr:row>24</xdr:row>
      <xdr:rowOff>38099</xdr:rowOff>
    </xdr:from>
    <xdr:to>
      <xdr:col>1</xdr:col>
      <xdr:colOff>76201</xdr:colOff>
      <xdr:row>24</xdr:row>
      <xdr:rowOff>180974</xdr:rowOff>
    </xdr:to>
    <xdr:sp macro="" textlink="">
      <xdr:nvSpPr>
        <xdr:cNvPr id="37" name="Rectángulo 36"/>
        <xdr:cNvSpPr/>
      </xdr:nvSpPr>
      <xdr:spPr>
        <a:xfrm>
          <a:off x="1" y="4610099"/>
          <a:ext cx="685800" cy="14287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050" b="1">
              <a:effectLst/>
              <a:ea typeface="Calibri" panose="020F0502020204030204" pitchFamily="34" charset="0"/>
              <a:cs typeface="Times New Roman" panose="02020603050405020304" pitchFamily="18" charset="0"/>
            </a:rPr>
            <a:t>F </a:t>
          </a:r>
          <a:r>
            <a:rPr lang="es-419" sz="1050" b="1" baseline="-25000">
              <a:effectLst/>
              <a:ea typeface="Calibri" panose="020F0502020204030204" pitchFamily="34" charset="0"/>
              <a:cs typeface="Times New Roman" panose="02020603050405020304" pitchFamily="18" charset="0"/>
            </a:rPr>
            <a:t>reproce </a:t>
          </a:r>
          <a:r>
            <a:rPr lang="es-419" sz="900">
              <a:effectLst/>
              <a:ea typeface="Calibri" panose="020F0502020204030204" pitchFamily="34" charset="0"/>
              <a:cs typeface="Times New Roman" panose="02020603050405020304" pitchFamily="18" charset="0"/>
            </a:rPr>
            <a:t>= </a:t>
          </a:r>
          <a:endParaRPr lang="es-EC" sz="1050">
            <a:effectLst/>
            <a:ea typeface="Calibri" panose="020F0502020204030204" pitchFamily="34" charset="0"/>
            <a:cs typeface="Times New Roman" panose="02020603050405020304" pitchFamily="18" charset="0"/>
          </a:endParaRPr>
        </a:p>
      </xdr:txBody>
    </xdr:sp>
    <xdr:clientData/>
  </xdr:twoCellAnchor>
  <xdr:twoCellAnchor>
    <xdr:from>
      <xdr:col>13</xdr:col>
      <xdr:colOff>249891</xdr:colOff>
      <xdr:row>21</xdr:row>
      <xdr:rowOff>179294</xdr:rowOff>
    </xdr:from>
    <xdr:to>
      <xdr:col>22</xdr:col>
      <xdr:colOff>240366</xdr:colOff>
      <xdr:row>30</xdr:row>
      <xdr:rowOff>150719</xdr:rowOff>
    </xdr:to>
    <xdr:grpSp>
      <xdr:nvGrpSpPr>
        <xdr:cNvPr id="60" name="Grupo 59"/>
        <xdr:cNvGrpSpPr/>
      </xdr:nvGrpSpPr>
      <xdr:grpSpPr>
        <a:xfrm>
          <a:off x="7888941" y="4179794"/>
          <a:ext cx="5295900" cy="1685925"/>
          <a:chOff x="7077075" y="3810000"/>
          <a:chExt cx="4848225" cy="1685925"/>
        </a:xfrm>
      </xdr:grpSpPr>
      <xdr:pic>
        <xdr:nvPicPr>
          <xdr:cNvPr id="88" name="Imagen 87"/>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01025" y="3810000"/>
            <a:ext cx="9906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9" name="Imagen 88"/>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181850" y="4029075"/>
            <a:ext cx="7715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3" name="Imagen 92"/>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10800" y="4010025"/>
            <a:ext cx="142875"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4" name="Imagen 93"/>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077075" y="4410075"/>
            <a:ext cx="9239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6" name="Imagen 95"/>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10800" y="4381500"/>
            <a:ext cx="142875"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9" name="Imagen 98"/>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10800" y="4772025"/>
            <a:ext cx="142875"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0" name="Imagen 99"/>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305675" y="5181600"/>
            <a:ext cx="7239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4" name="Imagen 103"/>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82050" y="4000500"/>
            <a:ext cx="2667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5" name="Imagen 104"/>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82050" y="4381500"/>
            <a:ext cx="2667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6" name="Imagen 105"/>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01100" y="4762500"/>
            <a:ext cx="2667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7" name="Imagen 106"/>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01100" y="5153025"/>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8" name="Imagen 107"/>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820275" y="5153025"/>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9" name="Imagen 108"/>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829925" y="5143500"/>
            <a:ext cx="142875"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0" name="Imagen 109"/>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782425" y="5162550"/>
            <a:ext cx="142875" cy="3333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123825</xdr:colOff>
      <xdr:row>32</xdr:row>
      <xdr:rowOff>161924</xdr:rowOff>
    </xdr:from>
    <xdr:to>
      <xdr:col>9</xdr:col>
      <xdr:colOff>342900</xdr:colOff>
      <xdr:row>35</xdr:row>
      <xdr:rowOff>9525</xdr:rowOff>
    </xdr:to>
    <xdr:grpSp>
      <xdr:nvGrpSpPr>
        <xdr:cNvPr id="90" name="Grupo 89"/>
        <xdr:cNvGrpSpPr/>
      </xdr:nvGrpSpPr>
      <xdr:grpSpPr>
        <a:xfrm>
          <a:off x="2981325" y="6438899"/>
          <a:ext cx="2724150" cy="628651"/>
          <a:chOff x="2714625" y="6086475"/>
          <a:chExt cx="2466975" cy="597734"/>
        </a:xfrm>
      </xdr:grpSpPr>
      <xdr:pic>
        <xdr:nvPicPr>
          <xdr:cNvPr id="112" name="Imagen 111"/>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67050" y="6086475"/>
            <a:ext cx="211455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3" name="Imagen 112"/>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714625" y="6296025"/>
            <a:ext cx="8858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5" name="Imagen 114"/>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43375" y="6486524"/>
            <a:ext cx="123825" cy="19768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9" name="Imagen 118"/>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43375" y="6267449"/>
            <a:ext cx="123825" cy="19768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19050</xdr:colOff>
      <xdr:row>44</xdr:row>
      <xdr:rowOff>0</xdr:rowOff>
    </xdr:from>
    <xdr:to>
      <xdr:col>14</xdr:col>
      <xdr:colOff>495300</xdr:colOff>
      <xdr:row>48</xdr:row>
      <xdr:rowOff>76200</xdr:rowOff>
    </xdr:to>
    <xdr:sp macro="" textlink="">
      <xdr:nvSpPr>
        <xdr:cNvPr id="120" name="Rectángulo 119"/>
        <xdr:cNvSpPr/>
      </xdr:nvSpPr>
      <xdr:spPr>
        <a:xfrm>
          <a:off x="695325" y="8001000"/>
          <a:ext cx="7400925" cy="8382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baseline="0"/>
            <a:t>U2. Al salir de la tolva se transporta mediante banda transportadora a un molino de partillo con el objetivo de reducir el tamaño de sus particulas a 0,12 pulg.</a:t>
          </a:r>
        </a:p>
        <a:p>
          <a:pPr algn="l"/>
          <a:r>
            <a:rPr lang="es-EC" sz="1100" b="1" baseline="0"/>
            <a:t>1. Objeto:</a:t>
          </a:r>
        </a:p>
        <a:p>
          <a:pPr algn="l"/>
          <a:r>
            <a:rPr lang="es-EC" sz="1100" b="1" baseline="0"/>
            <a:t>a) Realizar el balance de masa correspondiente</a:t>
          </a:r>
        </a:p>
        <a:p>
          <a:pPr algn="l"/>
          <a:endParaRPr lang="es-EC" sz="1100" b="1"/>
        </a:p>
      </xdr:txBody>
    </xdr:sp>
    <xdr:clientData/>
  </xdr:twoCellAnchor>
  <xdr:twoCellAnchor>
    <xdr:from>
      <xdr:col>1</xdr:col>
      <xdr:colOff>19050</xdr:colOff>
      <xdr:row>38</xdr:row>
      <xdr:rowOff>9525</xdr:rowOff>
    </xdr:from>
    <xdr:to>
      <xdr:col>14</xdr:col>
      <xdr:colOff>381000</xdr:colOff>
      <xdr:row>42</xdr:row>
      <xdr:rowOff>76200</xdr:rowOff>
    </xdr:to>
    <xdr:sp macro="" textlink="">
      <xdr:nvSpPr>
        <xdr:cNvPr id="122" name="Rectángulo 121"/>
        <xdr:cNvSpPr/>
      </xdr:nvSpPr>
      <xdr:spPr>
        <a:xfrm>
          <a:off x="695325" y="6867525"/>
          <a:ext cx="7286625" cy="8286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4.</a:t>
          </a:r>
          <a:r>
            <a:rPr lang="es-EC" sz="1100" b="1" baseline="0"/>
            <a:t> Conclusión: Con los calculos realizados se determino que al salir de la tolva se tiene un flujo masico de 4655,64 kg/h producto de la suma de las materias primas utilizadas, la cantidad de agua de la arcilla roja es de 131,755 kg/, de la arcilla blanca es de 16,071 kg/h, del material reutilizado es de 57,599 kg/h dandonos que la cantidad de agua presente en el producto es de 205,425 kg/h lo cual representa un 4,412%  del flujo total.</a:t>
          </a:r>
        </a:p>
        <a:p>
          <a:pPr algn="l"/>
          <a:endParaRPr lang="es-EC" sz="1100" b="1"/>
        </a:p>
      </xdr:txBody>
    </xdr:sp>
    <xdr:clientData/>
  </xdr:twoCellAnchor>
  <xdr:twoCellAnchor>
    <xdr:from>
      <xdr:col>1</xdr:col>
      <xdr:colOff>621927</xdr:colOff>
      <xdr:row>10</xdr:row>
      <xdr:rowOff>113740</xdr:rowOff>
    </xdr:from>
    <xdr:to>
      <xdr:col>4</xdr:col>
      <xdr:colOff>514911</xdr:colOff>
      <xdr:row>16</xdr:row>
      <xdr:rowOff>139775</xdr:rowOff>
    </xdr:to>
    <xdr:sp macro="" textlink="">
      <xdr:nvSpPr>
        <xdr:cNvPr id="123" name="Rectángulo 122"/>
        <xdr:cNvSpPr/>
      </xdr:nvSpPr>
      <xdr:spPr>
        <a:xfrm>
          <a:off x="1406339" y="2018740"/>
          <a:ext cx="1383366" cy="116903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07000"/>
            </a:lnSpc>
            <a:spcAft>
              <a:spcPts val="800"/>
            </a:spcAft>
          </a:pPr>
          <a:r>
            <a:rPr lang="es-EC" sz="900" b="1">
              <a:effectLst/>
              <a:ea typeface="Calibri" panose="020F0502020204030204" pitchFamily="34" charset="0"/>
              <a:cs typeface="Times New Roman" panose="02020603050405020304" pitchFamily="18" charset="0"/>
            </a:rPr>
            <a:t>Arcilla roja: A</a:t>
          </a:r>
          <a:endParaRPr lang="es-EC" sz="1100">
            <a:effectLst/>
            <a:ea typeface="Calibri" panose="020F0502020204030204" pitchFamily="34" charset="0"/>
            <a:cs typeface="Times New Roman" panose="02020603050405020304" pitchFamily="18" charset="0"/>
          </a:endParaRPr>
        </a:p>
        <a:p>
          <a:pPr>
            <a:lnSpc>
              <a:spcPct val="107000"/>
            </a:lnSpc>
            <a:spcAft>
              <a:spcPts val="800"/>
            </a:spcAft>
          </a:pPr>
          <a:r>
            <a:rPr lang="es-EC" sz="900" b="1">
              <a:effectLst/>
              <a:ea typeface="Calibri" panose="020F0502020204030204" pitchFamily="34" charset="0"/>
              <a:cs typeface="Times New Roman" panose="02020603050405020304" pitchFamily="18" charset="0"/>
            </a:rPr>
            <a:t>Arcilla blanca (coalín): B</a:t>
          </a:r>
          <a:endParaRPr lang="es-EC" sz="1100">
            <a:effectLst/>
            <a:ea typeface="Calibri" panose="020F0502020204030204" pitchFamily="34" charset="0"/>
            <a:cs typeface="Times New Roman" panose="02020603050405020304" pitchFamily="18" charset="0"/>
          </a:endParaRPr>
        </a:p>
        <a:p>
          <a:pPr>
            <a:lnSpc>
              <a:spcPct val="107000"/>
            </a:lnSpc>
            <a:spcAft>
              <a:spcPts val="800"/>
            </a:spcAft>
          </a:pPr>
          <a:r>
            <a:rPr lang="es-EC" sz="900" b="1">
              <a:effectLst/>
              <a:ea typeface="Calibri" panose="020F0502020204030204" pitchFamily="34" charset="0"/>
              <a:cs typeface="Times New Roman" panose="02020603050405020304" pitchFamily="18" charset="0"/>
            </a:rPr>
            <a:t>Reutilizado: C</a:t>
          </a:r>
          <a:endParaRPr lang="es-EC" sz="1100">
            <a:effectLst/>
            <a:ea typeface="Calibri" panose="020F0502020204030204" pitchFamily="34" charset="0"/>
            <a:cs typeface="Times New Roman" panose="02020603050405020304" pitchFamily="18" charset="0"/>
          </a:endParaRPr>
        </a:p>
        <a:p>
          <a:pPr>
            <a:lnSpc>
              <a:spcPct val="107000"/>
            </a:lnSpc>
            <a:spcAft>
              <a:spcPts val="800"/>
            </a:spcAft>
          </a:pPr>
          <a:r>
            <a:rPr lang="es-EC" sz="900" b="1">
              <a:effectLst/>
              <a:ea typeface="Calibri" panose="020F0502020204030204" pitchFamily="34" charset="0"/>
              <a:cs typeface="Times New Roman" panose="02020603050405020304" pitchFamily="18" charset="0"/>
            </a:rPr>
            <a:t>Agua: D</a:t>
          </a:r>
          <a:endParaRPr lang="es-EC" sz="1100">
            <a:effectLst/>
            <a:ea typeface="Calibri" panose="020F0502020204030204" pitchFamily="34" charset="0"/>
            <a:cs typeface="Times New Roman" panose="02020603050405020304" pitchFamily="18" charset="0"/>
          </a:endParaRPr>
        </a:p>
      </xdr:txBody>
    </xdr:sp>
    <xdr:clientData/>
  </xdr:twoCellAnchor>
  <xdr:twoCellAnchor>
    <xdr:from>
      <xdr:col>4</xdr:col>
      <xdr:colOff>285750</xdr:colOff>
      <xdr:row>49</xdr:row>
      <xdr:rowOff>142875</xdr:rowOff>
    </xdr:from>
    <xdr:to>
      <xdr:col>13</xdr:col>
      <xdr:colOff>418465</xdr:colOff>
      <xdr:row>55</xdr:row>
      <xdr:rowOff>171450</xdr:rowOff>
    </xdr:to>
    <xdr:grpSp>
      <xdr:nvGrpSpPr>
        <xdr:cNvPr id="111" name="Grupo 110"/>
        <xdr:cNvGrpSpPr/>
      </xdr:nvGrpSpPr>
      <xdr:grpSpPr>
        <a:xfrm>
          <a:off x="2562225" y="9867900"/>
          <a:ext cx="5495290" cy="1171575"/>
          <a:chOff x="2457450" y="9096375"/>
          <a:chExt cx="4952365" cy="1171575"/>
        </a:xfrm>
      </xdr:grpSpPr>
      <xdr:grpSp>
        <xdr:nvGrpSpPr>
          <xdr:cNvPr id="124" name="Grupo 123"/>
          <xdr:cNvGrpSpPr/>
        </xdr:nvGrpSpPr>
        <xdr:grpSpPr>
          <a:xfrm>
            <a:off x="2457450" y="9096375"/>
            <a:ext cx="4952365" cy="1171575"/>
            <a:chOff x="-66675" y="-57150"/>
            <a:chExt cx="4952365" cy="1171575"/>
          </a:xfrm>
        </xdr:grpSpPr>
        <xdr:grpSp>
          <xdr:nvGrpSpPr>
            <xdr:cNvPr id="125" name="Grupo 124"/>
            <xdr:cNvGrpSpPr/>
          </xdr:nvGrpSpPr>
          <xdr:grpSpPr>
            <a:xfrm>
              <a:off x="1" y="247650"/>
              <a:ext cx="4609464" cy="714375"/>
              <a:chOff x="-142874" y="0"/>
              <a:chExt cx="4609464" cy="714375"/>
            </a:xfrm>
          </xdr:grpSpPr>
          <xdr:grpSp>
            <xdr:nvGrpSpPr>
              <xdr:cNvPr id="127" name="Grupo 126"/>
              <xdr:cNvGrpSpPr/>
            </xdr:nvGrpSpPr>
            <xdr:grpSpPr>
              <a:xfrm>
                <a:off x="-142874" y="0"/>
                <a:ext cx="3829049" cy="714375"/>
                <a:chOff x="-142874" y="0"/>
                <a:chExt cx="3829049" cy="714375"/>
              </a:xfrm>
            </xdr:grpSpPr>
            <xdr:grpSp>
              <xdr:nvGrpSpPr>
                <xdr:cNvPr id="129" name="Grupo 128"/>
                <xdr:cNvGrpSpPr/>
              </xdr:nvGrpSpPr>
              <xdr:grpSpPr>
                <a:xfrm>
                  <a:off x="1162050" y="29454"/>
                  <a:ext cx="2524125" cy="332494"/>
                  <a:chOff x="3058580" y="479730"/>
                  <a:chExt cx="2580307" cy="354483"/>
                </a:xfrm>
              </xdr:grpSpPr>
              <xdr:grpSp>
                <xdr:nvGrpSpPr>
                  <xdr:cNvPr id="132" name="Grupo 131"/>
                  <xdr:cNvGrpSpPr/>
                </xdr:nvGrpSpPr>
                <xdr:grpSpPr>
                  <a:xfrm>
                    <a:off x="3551169" y="510363"/>
                    <a:ext cx="2087718" cy="323850"/>
                    <a:chOff x="638069" y="0"/>
                    <a:chExt cx="2087718" cy="323850"/>
                  </a:xfrm>
                </xdr:grpSpPr>
                <xdr:sp macro="" textlink="">
                  <xdr:nvSpPr>
                    <xdr:cNvPr id="136" name="Rectángulo 135"/>
                    <xdr:cNvSpPr/>
                  </xdr:nvSpPr>
                  <xdr:spPr>
                    <a:xfrm>
                      <a:off x="638069" y="0"/>
                      <a:ext cx="1520759" cy="32385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200000"/>
                        </a:lnSpc>
                        <a:spcAft>
                          <a:spcPts val="800"/>
                        </a:spcAft>
                      </a:pPr>
                      <a:r>
                        <a:rPr lang="es-419" sz="1200" b="1">
                          <a:effectLst/>
                          <a:latin typeface="Times New Roman" panose="02020603050405020304" pitchFamily="18" charset="0"/>
                          <a:ea typeface="Calibri" panose="020F0502020204030204" pitchFamily="34" charset="0"/>
                          <a:cs typeface="Times New Roman" panose="02020603050405020304" pitchFamily="18" charset="0"/>
                        </a:rPr>
                        <a:t>Molino de martillos</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cxnSp macro="">
                  <xdr:nvCxnSpPr>
                    <xdr:cNvPr id="137" name="Conector recto de flecha 136"/>
                    <xdr:cNvCxnSpPr/>
                  </xdr:nvCxnSpPr>
                  <xdr:spPr>
                    <a:xfrm>
                      <a:off x="2166878" y="190500"/>
                      <a:ext cx="55890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grpSp>
                <xdr:nvGrpSpPr>
                  <xdr:cNvPr id="133" name="Grupo 132"/>
                  <xdr:cNvGrpSpPr/>
                </xdr:nvGrpSpPr>
                <xdr:grpSpPr>
                  <a:xfrm>
                    <a:off x="3058580" y="479730"/>
                    <a:ext cx="491098" cy="287655"/>
                    <a:chOff x="3974583" y="479730"/>
                    <a:chExt cx="638175" cy="287655"/>
                  </a:xfrm>
                </xdr:grpSpPr>
                <xdr:cxnSp macro="">
                  <xdr:nvCxnSpPr>
                    <xdr:cNvPr id="134" name="Conector recto de flecha 133"/>
                    <xdr:cNvCxnSpPr/>
                  </xdr:nvCxnSpPr>
                  <xdr:spPr>
                    <a:xfrm>
                      <a:off x="3974583" y="675777"/>
                      <a:ext cx="6381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135" name="Rectángulo 134"/>
                    <xdr:cNvSpPr/>
                  </xdr:nvSpPr>
                  <xdr:spPr>
                    <a:xfrm>
                      <a:off x="4089318" y="479730"/>
                      <a:ext cx="222885" cy="28765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07000"/>
                        </a:lnSpc>
                        <a:spcAft>
                          <a:spcPts val="800"/>
                        </a:spcAft>
                      </a:pPr>
                      <a:r>
                        <a:rPr lang="es-EC" sz="1100">
                          <a:effectLst/>
                          <a:ea typeface="Calibri" panose="020F0502020204030204" pitchFamily="34" charset="0"/>
                          <a:cs typeface="Times New Roman" panose="02020603050405020304" pitchFamily="18" charset="0"/>
                        </a:rPr>
                        <a:t>4 </a:t>
                      </a:r>
                    </a:p>
                  </xdr:txBody>
                </xdr:sp>
              </xdr:grpSp>
            </xdr:grpSp>
            <xdr:sp macro="" textlink="">
              <xdr:nvSpPr>
                <xdr:cNvPr id="130" name="Rectángulo 129"/>
                <xdr:cNvSpPr/>
              </xdr:nvSpPr>
              <xdr:spPr>
                <a:xfrm>
                  <a:off x="3228975" y="0"/>
                  <a:ext cx="167783" cy="31043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07000"/>
                    </a:lnSpc>
                    <a:spcAft>
                      <a:spcPts val="800"/>
                    </a:spcAft>
                  </a:pPr>
                  <a:r>
                    <a:rPr lang="es-EC" sz="1100">
                      <a:effectLst/>
                      <a:ea typeface="Calibri" panose="020F0502020204030204" pitchFamily="34" charset="0"/>
                      <a:cs typeface="Times New Roman" panose="02020603050405020304" pitchFamily="18" charset="0"/>
                    </a:rPr>
                    <a:t>5 </a:t>
                  </a:r>
                </a:p>
              </xdr:txBody>
            </xdr:sp>
            <mc:AlternateContent xmlns:mc="http://schemas.openxmlformats.org/markup-compatibility/2006" xmlns:a14="http://schemas.microsoft.com/office/drawing/2010/main">
              <mc:Choice Requires="a14">
                <xdr:sp macro="" textlink="">
                  <xdr:nvSpPr>
                    <xdr:cNvPr id="131" name="Rectángulo 130"/>
                    <xdr:cNvSpPr/>
                  </xdr:nvSpPr>
                  <xdr:spPr>
                    <a:xfrm>
                      <a:off x="-142874" y="133350"/>
                      <a:ext cx="1390650" cy="5810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200" b="1">
                          <a:effectLst/>
                          <a:ea typeface="Calibri" panose="020F0502020204030204" pitchFamily="34" charset="0"/>
                          <a:cs typeface="Times New Roman" panose="02020603050405020304" pitchFamily="18" charset="0"/>
                        </a:rPr>
                        <a:t>F </a:t>
                      </a:r>
                      <a:r>
                        <a:rPr lang="en-US" sz="1200" b="1" baseline="-25000">
                          <a:effectLst/>
                          <a:ea typeface="Calibri" panose="020F0502020204030204" pitchFamily="34" charset="0"/>
                          <a:cs typeface="Times New Roman" panose="02020603050405020304" pitchFamily="18" charset="0"/>
                        </a:rPr>
                        <a:t>tolva</a:t>
                      </a:r>
                      <a:r>
                        <a:rPr lang="en-US" sz="1100">
                          <a:effectLst/>
                          <a:ea typeface="Calibri" panose="020F0502020204030204" pitchFamily="34" charset="0"/>
                          <a:cs typeface="Times New Roman" panose="02020603050405020304" pitchFamily="18" charset="0"/>
                        </a:rPr>
                        <a:t> </a:t>
                      </a:r>
                      <a:r>
                        <a:rPr lang="en-US" sz="1000">
                          <a:effectLst/>
                          <a:ea typeface="Calibri" panose="020F0502020204030204" pitchFamily="34" charset="0"/>
                          <a:cs typeface="Times New Roman" panose="02020603050405020304" pitchFamily="18" charset="0"/>
                        </a:rPr>
                        <a:t>= 4655.64 kg/h</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10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𝑾</m:t>
                                </m:r>
                              </m:e>
                              <m:sub>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𝒔𝒐𝒍𝒅</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𝟎</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𝟗𝟓𝟓𝟗</m:t>
                                </m:r>
                              </m:sub>
                              <m:sup>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𝟒</m:t>
                                </m:r>
                              </m:sup>
                            </m:sSubSup>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9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131" name="Rectángulo 130"/>
                    <xdr:cNvSpPr/>
                  </xdr:nvSpPr>
                  <xdr:spPr>
                    <a:xfrm>
                      <a:off x="-142874" y="133350"/>
                      <a:ext cx="1390650" cy="5810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200" b="1">
                          <a:effectLst/>
                          <a:ea typeface="Calibri" panose="020F0502020204030204" pitchFamily="34" charset="0"/>
                          <a:cs typeface="Times New Roman" panose="02020603050405020304" pitchFamily="18" charset="0"/>
                        </a:rPr>
                        <a:t>F </a:t>
                      </a:r>
                      <a:r>
                        <a:rPr lang="en-US" sz="1200" b="1" baseline="-25000">
                          <a:effectLst/>
                          <a:ea typeface="Calibri" panose="020F0502020204030204" pitchFamily="34" charset="0"/>
                          <a:cs typeface="Times New Roman" panose="02020603050405020304" pitchFamily="18" charset="0"/>
                        </a:rPr>
                        <a:t>tolva</a:t>
                      </a:r>
                      <a:r>
                        <a:rPr lang="en-US" sz="1100">
                          <a:effectLst/>
                          <a:ea typeface="Calibri" panose="020F0502020204030204" pitchFamily="34" charset="0"/>
                          <a:cs typeface="Times New Roman" panose="02020603050405020304" pitchFamily="18" charset="0"/>
                        </a:rPr>
                        <a:t> </a:t>
                      </a:r>
                      <a:r>
                        <a:rPr lang="en-US" sz="1000">
                          <a:effectLst/>
                          <a:ea typeface="Calibri" panose="020F0502020204030204" pitchFamily="34" charset="0"/>
                          <a:cs typeface="Times New Roman" panose="02020603050405020304" pitchFamily="18" charset="0"/>
                        </a:rPr>
                        <a:t>= 4655.64 kg/h</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𝑾</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𝒔𝒐𝒍𝒅=𝟎.𝟗𝟓𝟓𝟗</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^𝟒</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9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xdr:grpSp>
          <xdr:sp macro="" textlink="">
            <xdr:nvSpPr>
              <xdr:cNvPr id="128" name="Rectángulo 127"/>
              <xdr:cNvSpPr/>
            </xdr:nvSpPr>
            <xdr:spPr>
              <a:xfrm>
                <a:off x="3324225" y="114300"/>
                <a:ext cx="1142365" cy="26606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S= ?</a:t>
                </a:r>
              </a:p>
            </xdr:txBody>
          </xdr:sp>
        </xdr:grpSp>
        <xdr:sp macro="" textlink="">
          <xdr:nvSpPr>
            <xdr:cNvPr id="126" name="Elipse 125"/>
            <xdr:cNvSpPr/>
          </xdr:nvSpPr>
          <xdr:spPr>
            <a:xfrm>
              <a:off x="-66675" y="-57150"/>
              <a:ext cx="4952365" cy="1171575"/>
            </a:xfrm>
            <a:prstGeom prst="ellipse">
              <a:avLst/>
            </a:prstGeom>
            <a:noFill/>
            <a:ln>
              <a:solidFill>
                <a:schemeClr val="tx1"/>
              </a:solidFill>
              <a:prstDash val="dashDot"/>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C"/>
            </a:p>
          </xdr:txBody>
        </xdr:sp>
      </xdr:grpSp>
      <xdr:sp macro="" textlink="">
        <xdr:nvSpPr>
          <xdr:cNvPr id="143" name="Rectángulo 142"/>
          <xdr:cNvSpPr/>
        </xdr:nvSpPr>
        <xdr:spPr>
          <a:xfrm>
            <a:off x="4829175" y="9201150"/>
            <a:ext cx="428625" cy="3302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07000"/>
              </a:lnSpc>
              <a:spcAft>
                <a:spcPts val="800"/>
              </a:spcAft>
            </a:pPr>
            <a:r>
              <a:rPr lang="es-EC" sz="1100">
                <a:effectLst/>
                <a:ea typeface="Calibri" panose="020F0502020204030204" pitchFamily="34" charset="0"/>
                <a:cs typeface="Times New Roman" panose="02020603050405020304" pitchFamily="18" charset="0"/>
              </a:rPr>
              <a:t>U2</a:t>
            </a:r>
          </a:p>
        </xdr:txBody>
      </xdr:sp>
    </xdr:grpSp>
    <xdr:clientData/>
  </xdr:twoCellAnchor>
  <xdr:twoCellAnchor>
    <xdr:from>
      <xdr:col>1</xdr:col>
      <xdr:colOff>19050</xdr:colOff>
      <xdr:row>65</xdr:row>
      <xdr:rowOff>9526</xdr:rowOff>
    </xdr:from>
    <xdr:to>
      <xdr:col>14</xdr:col>
      <xdr:colOff>485775</xdr:colOff>
      <xdr:row>67</xdr:row>
      <xdr:rowOff>114300</xdr:rowOff>
    </xdr:to>
    <xdr:sp macro="" textlink="">
      <xdr:nvSpPr>
        <xdr:cNvPr id="148" name="Rectángulo 147"/>
        <xdr:cNvSpPr/>
      </xdr:nvSpPr>
      <xdr:spPr>
        <a:xfrm>
          <a:off x="800100" y="12782551"/>
          <a:ext cx="7629525" cy="48577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4.</a:t>
          </a:r>
          <a:r>
            <a:rPr lang="es-EC" sz="1100" b="1" baseline="0"/>
            <a:t> Conclusión:  En el molino de martillo la cantidad de flujo masico que entra es igual a la que sale, debido a que no existe ninguna otra linea de entrada ni la salida se divide en dos o mas y se mantiene en 4655,64 kg/h.</a:t>
          </a:r>
        </a:p>
        <a:p>
          <a:pPr algn="l"/>
          <a:endParaRPr lang="es-EC" sz="1100" b="1"/>
        </a:p>
      </xdr:txBody>
    </xdr:sp>
    <xdr:clientData/>
  </xdr:twoCellAnchor>
  <xdr:twoCellAnchor>
    <xdr:from>
      <xdr:col>1</xdr:col>
      <xdr:colOff>0</xdr:colOff>
      <xdr:row>68</xdr:row>
      <xdr:rowOff>190499</xdr:rowOff>
    </xdr:from>
    <xdr:to>
      <xdr:col>14</xdr:col>
      <xdr:colOff>476250</xdr:colOff>
      <xdr:row>75</xdr:row>
      <xdr:rowOff>9524</xdr:rowOff>
    </xdr:to>
    <xdr:sp macro="" textlink="">
      <xdr:nvSpPr>
        <xdr:cNvPr id="149" name="Rectángulo 148"/>
        <xdr:cNvSpPr/>
      </xdr:nvSpPr>
      <xdr:spPr>
        <a:xfrm>
          <a:off x="676275" y="12763499"/>
          <a:ext cx="7400925" cy="11525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baseline="0"/>
            <a:t>U3. Para el siguiente proceso de transportara los 4655,64 kg/h de material desde el molino de martillo hacia una mezcladora en donde se docificara agua, la cantidad de solidos en esta etapa representa el 0,9559 del material, valor obtenido de la diferencia del calculo de humedad en la corriente 4.</a:t>
          </a:r>
        </a:p>
        <a:p>
          <a:pPr algn="l"/>
          <a:r>
            <a:rPr lang="es-EC" sz="1100" b="1"/>
            <a:t>1. Objeto:</a:t>
          </a:r>
          <a:r>
            <a:rPr lang="es-EC" sz="1100" b="1" baseline="0"/>
            <a:t> </a:t>
          </a:r>
        </a:p>
        <a:p>
          <a:pPr algn="l"/>
          <a:r>
            <a:rPr lang="es-EC" sz="1100" b="1" baseline="0"/>
            <a:t>a) Determine la cantidad de agua dosificada en la mezcladora.</a:t>
          </a:r>
        </a:p>
        <a:p>
          <a:pPr algn="l"/>
          <a:r>
            <a:rPr lang="es-EC" sz="1100" b="1" baseline="0"/>
            <a:t>b) Calcule el valor del flujo masico en la corriente 7</a:t>
          </a:r>
          <a:endParaRPr lang="es-EC" sz="1100" b="1"/>
        </a:p>
      </xdr:txBody>
    </xdr:sp>
    <xdr:clientData/>
  </xdr:twoCellAnchor>
  <xdr:twoCellAnchor>
    <xdr:from>
      <xdr:col>5</xdr:col>
      <xdr:colOff>76200</xdr:colOff>
      <xdr:row>75</xdr:row>
      <xdr:rowOff>142875</xdr:rowOff>
    </xdr:from>
    <xdr:to>
      <xdr:col>13</xdr:col>
      <xdr:colOff>561340</xdr:colOff>
      <xdr:row>83</xdr:row>
      <xdr:rowOff>57874</xdr:rowOff>
    </xdr:to>
    <xdr:grpSp>
      <xdr:nvGrpSpPr>
        <xdr:cNvPr id="150" name="Grupo 149"/>
        <xdr:cNvGrpSpPr/>
      </xdr:nvGrpSpPr>
      <xdr:grpSpPr>
        <a:xfrm>
          <a:off x="2933700" y="14820900"/>
          <a:ext cx="5266690" cy="1438999"/>
          <a:chOff x="-28575" y="0"/>
          <a:chExt cx="4885690" cy="1439675"/>
        </a:xfrm>
      </xdr:grpSpPr>
      <xdr:grpSp>
        <xdr:nvGrpSpPr>
          <xdr:cNvPr id="151" name="Grupo 150"/>
          <xdr:cNvGrpSpPr/>
        </xdr:nvGrpSpPr>
        <xdr:grpSpPr>
          <a:xfrm>
            <a:off x="-19050" y="0"/>
            <a:ext cx="4467811" cy="1439675"/>
            <a:chOff x="-219075" y="0"/>
            <a:chExt cx="4467811" cy="1439675"/>
          </a:xfrm>
        </xdr:grpSpPr>
        <xdr:grpSp>
          <xdr:nvGrpSpPr>
            <xdr:cNvPr id="153" name="Grupo 152"/>
            <xdr:cNvGrpSpPr/>
          </xdr:nvGrpSpPr>
          <xdr:grpSpPr>
            <a:xfrm>
              <a:off x="1077853" y="0"/>
              <a:ext cx="2469892" cy="1172845"/>
              <a:chOff x="934547" y="0"/>
              <a:chExt cx="2470252" cy="1173022"/>
            </a:xfrm>
          </xdr:grpSpPr>
          <xdr:grpSp>
            <xdr:nvGrpSpPr>
              <xdr:cNvPr id="156" name="Grupo 155"/>
              <xdr:cNvGrpSpPr/>
            </xdr:nvGrpSpPr>
            <xdr:grpSpPr>
              <a:xfrm>
                <a:off x="934547" y="0"/>
                <a:ext cx="2470252" cy="882876"/>
                <a:chOff x="934547" y="0"/>
                <a:chExt cx="2470252" cy="882876"/>
              </a:xfrm>
            </xdr:grpSpPr>
            <xdr:grpSp>
              <xdr:nvGrpSpPr>
                <xdr:cNvPr id="158" name="Grupo 157"/>
                <xdr:cNvGrpSpPr/>
              </xdr:nvGrpSpPr>
              <xdr:grpSpPr>
                <a:xfrm>
                  <a:off x="934547" y="91519"/>
                  <a:ext cx="2470252" cy="791357"/>
                  <a:chOff x="979129" y="-15889"/>
                  <a:chExt cx="2588095" cy="849437"/>
                </a:xfrm>
              </xdr:grpSpPr>
              <xdr:grpSp>
                <xdr:nvGrpSpPr>
                  <xdr:cNvPr id="162" name="Grupo 161"/>
                  <xdr:cNvGrpSpPr/>
                </xdr:nvGrpSpPr>
                <xdr:grpSpPr>
                  <a:xfrm>
                    <a:off x="1052624" y="138223"/>
                    <a:ext cx="2514600" cy="695325"/>
                    <a:chOff x="0" y="0"/>
                    <a:chExt cx="2514600" cy="695325"/>
                  </a:xfrm>
                </xdr:grpSpPr>
                <xdr:sp macro="" textlink="">
                  <xdr:nvSpPr>
                    <xdr:cNvPr id="164" name="Rectángulo 163"/>
                    <xdr:cNvSpPr/>
                  </xdr:nvSpPr>
                  <xdr:spPr>
                    <a:xfrm>
                      <a:off x="638175" y="371475"/>
                      <a:ext cx="1238250" cy="32385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200000"/>
                        </a:lnSpc>
                        <a:spcAft>
                          <a:spcPts val="800"/>
                        </a:spcAft>
                      </a:pPr>
                      <a:r>
                        <a:rPr lang="es-419" sz="1200" b="1">
                          <a:effectLst/>
                          <a:latin typeface="Times New Roman" panose="02020603050405020304" pitchFamily="18" charset="0"/>
                          <a:ea typeface="Calibri" panose="020F0502020204030204" pitchFamily="34" charset="0"/>
                          <a:cs typeface="Times New Roman" panose="02020603050405020304" pitchFamily="18" charset="0"/>
                        </a:rPr>
                        <a:t>Mezclador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cxnSp macro="">
                  <xdr:nvCxnSpPr>
                    <xdr:cNvPr id="165" name="Conector recto de flecha 164"/>
                    <xdr:cNvCxnSpPr/>
                  </xdr:nvCxnSpPr>
                  <xdr:spPr>
                    <a:xfrm>
                      <a:off x="0" y="523875"/>
                      <a:ext cx="63817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66" name="Conector recto de flecha 165"/>
                    <xdr:cNvCxnSpPr/>
                  </xdr:nvCxnSpPr>
                  <xdr:spPr>
                    <a:xfrm>
                      <a:off x="1876426" y="523875"/>
                      <a:ext cx="63817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67" name="Conector angular 166"/>
                    <xdr:cNvCxnSpPr/>
                  </xdr:nvCxnSpPr>
                  <xdr:spPr>
                    <a:xfrm>
                      <a:off x="704850" y="0"/>
                      <a:ext cx="571500" cy="361950"/>
                    </a:xfrm>
                    <a:prstGeom prst="bentConnector3">
                      <a:avLst>
                        <a:gd name="adj1" fmla="val 98900"/>
                      </a:avLst>
                    </a:prstGeom>
                    <a:ln>
                      <a:tailEnd type="triangle"/>
                    </a:ln>
                  </xdr:spPr>
                  <xdr:style>
                    <a:lnRef idx="1">
                      <a:schemeClr val="dk1"/>
                    </a:lnRef>
                    <a:fillRef idx="0">
                      <a:schemeClr val="dk1"/>
                    </a:fillRef>
                    <a:effectRef idx="0">
                      <a:schemeClr val="dk1"/>
                    </a:effectRef>
                    <a:fontRef idx="minor">
                      <a:schemeClr val="tx1"/>
                    </a:fontRef>
                  </xdr:style>
                </xdr:cxnSp>
              </xdr:grpSp>
              <xdr:sp macro="" textlink="">
                <xdr:nvSpPr>
                  <xdr:cNvPr id="163" name="Rectángulo 162"/>
                  <xdr:cNvSpPr/>
                </xdr:nvSpPr>
                <xdr:spPr>
                  <a:xfrm>
                    <a:off x="979129" y="-15889"/>
                    <a:ext cx="1143000" cy="31584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H=?</a:t>
                    </a:r>
                  </a:p>
                </xdr:txBody>
              </xdr:sp>
            </xdr:grpSp>
            <xdr:sp macro="" textlink="">
              <xdr:nvSpPr>
                <xdr:cNvPr id="159" name="Rectángulo 158"/>
                <xdr:cNvSpPr/>
              </xdr:nvSpPr>
              <xdr:spPr>
                <a:xfrm>
                  <a:off x="1180214" y="510363"/>
                  <a:ext cx="228600" cy="31223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5</a:t>
                  </a:r>
                </a:p>
              </xdr:txBody>
            </xdr:sp>
            <xdr:sp macro="" textlink="">
              <xdr:nvSpPr>
                <xdr:cNvPr id="160" name="Rectángulo 159"/>
                <xdr:cNvSpPr/>
              </xdr:nvSpPr>
              <xdr:spPr>
                <a:xfrm>
                  <a:off x="1796903" y="0"/>
                  <a:ext cx="228600" cy="31178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6 </a:t>
                  </a:r>
                </a:p>
              </xdr:txBody>
            </xdr:sp>
            <xdr:sp macro="" textlink="">
              <xdr:nvSpPr>
                <xdr:cNvPr id="161" name="Rectángulo 160"/>
                <xdr:cNvSpPr/>
              </xdr:nvSpPr>
              <xdr:spPr>
                <a:xfrm>
                  <a:off x="2945219" y="489098"/>
                  <a:ext cx="228600" cy="31178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7 </a:t>
                  </a:r>
                </a:p>
              </xdr:txBody>
            </xdr:sp>
          </xdr:grpSp>
          <xdr:sp macro="" textlink="">
            <xdr:nvSpPr>
              <xdr:cNvPr id="157" name="Rectángulo 156"/>
              <xdr:cNvSpPr/>
            </xdr:nvSpPr>
            <xdr:spPr>
              <a:xfrm>
                <a:off x="2062717" y="861237"/>
                <a:ext cx="421729" cy="31178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U3 </a:t>
                </a:r>
              </a:p>
            </xdr:txBody>
          </xdr:sp>
        </xdr:grpSp>
        <mc:AlternateContent xmlns:mc="http://schemas.openxmlformats.org/markup-compatibility/2006" xmlns:a14="http://schemas.microsoft.com/office/drawing/2010/main">
          <mc:Choice Requires="a14">
            <xdr:sp macro="" textlink="">
              <xdr:nvSpPr>
                <xdr:cNvPr id="154" name="Rectángulo 153"/>
                <xdr:cNvSpPr/>
              </xdr:nvSpPr>
              <xdr:spPr>
                <a:xfrm>
                  <a:off x="3115261" y="847855"/>
                  <a:ext cx="1133475" cy="5918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100">
                      <a:effectLst/>
                      <a:ea typeface="Calibri" panose="020F0502020204030204" pitchFamily="34" charset="0"/>
                      <a:cs typeface="Times New Roman" panose="02020603050405020304" pitchFamily="18" charset="0"/>
                    </a:rPr>
                    <a:t>S=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10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𝑾</m:t>
                            </m:r>
                          </m:e>
                          <m:sub>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𝒔𝒐𝒍𝒅</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𝟎</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𝟗𝟒𝟎𝟕𝟏𝟔</m:t>
                            </m:r>
                          </m:sub>
                          <m:sup>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𝟕</m:t>
                            </m:r>
                          </m:sup>
                        </m:sSubSup>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154" name="Rectángulo 153"/>
                <xdr:cNvSpPr/>
              </xdr:nvSpPr>
              <xdr:spPr>
                <a:xfrm>
                  <a:off x="3115261" y="847855"/>
                  <a:ext cx="1133475" cy="5918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100">
                      <a:effectLst/>
                      <a:ea typeface="Calibri" panose="020F0502020204030204" pitchFamily="34" charset="0"/>
                      <a:cs typeface="Times New Roman" panose="02020603050405020304" pitchFamily="18" charset="0"/>
                    </a:rPr>
                    <a:t>S=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𝑾</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𝒔𝒐𝒍𝒅=𝟎.𝟗𝟒𝟎𝟕𝟏𝟔</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^𝟕</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mc:AlternateContent xmlns:mc="http://schemas.openxmlformats.org/markup-compatibility/2006" xmlns:a14="http://schemas.microsoft.com/office/drawing/2010/main">
          <mc:Choice Requires="a14">
            <xdr:sp macro="" textlink="">
              <xdr:nvSpPr>
                <xdr:cNvPr id="155" name="Rectángulo 154"/>
                <xdr:cNvSpPr/>
              </xdr:nvSpPr>
              <xdr:spPr>
                <a:xfrm>
                  <a:off x="-219075" y="675221"/>
                  <a:ext cx="1476375" cy="5810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200" b="1">
                      <a:effectLst/>
                      <a:ea typeface="Calibri" panose="020F0502020204030204" pitchFamily="34" charset="0"/>
                      <a:cs typeface="Times New Roman" panose="02020603050405020304" pitchFamily="18" charset="0"/>
                    </a:rPr>
                    <a:t>F </a:t>
                  </a:r>
                  <a:r>
                    <a:rPr lang="en-US" sz="1200" b="1" baseline="-25000">
                      <a:effectLst/>
                      <a:ea typeface="Calibri" panose="020F0502020204030204" pitchFamily="34" charset="0"/>
                      <a:cs typeface="Times New Roman" panose="02020603050405020304" pitchFamily="18" charset="0"/>
                    </a:rPr>
                    <a:t>Molino</a:t>
                  </a:r>
                  <a:r>
                    <a:rPr lang="en-US" sz="1000">
                      <a:effectLst/>
                      <a:ea typeface="Calibri" panose="020F0502020204030204" pitchFamily="34" charset="0"/>
                      <a:cs typeface="Times New Roman" panose="02020603050405020304" pitchFamily="18" charset="0"/>
                    </a:rPr>
                    <a:t> = 4655.64 kg/h</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10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𝑾</m:t>
                            </m:r>
                          </m:e>
                          <m:sub>
                            <m:r>
                              <a:rPr lang="en-US" sz="1000" b="1" i="1">
                                <a:effectLst/>
                                <a:latin typeface="Cambria Math" panose="02040503050406030204" pitchFamily="18" charset="0"/>
                                <a:ea typeface="Times New Roman" panose="02020603050405020304" pitchFamily="18" charset="0"/>
                                <a:cs typeface="Times New Roman" panose="02020603050405020304" pitchFamily="18" charset="0"/>
                              </a:rPr>
                              <m:t>𝑫</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𝟎</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m:t>
                            </m:r>
                            <m:r>
                              <a:rPr lang="es-EC" sz="1000" b="1" i="1">
                                <a:effectLst/>
                                <a:latin typeface="Cambria Math" panose="02040503050406030204" pitchFamily="18" charset="0"/>
                                <a:ea typeface="Times New Roman" panose="02020603050405020304" pitchFamily="18" charset="0"/>
                                <a:cs typeface="Times New Roman" panose="02020603050405020304" pitchFamily="18" charset="0"/>
                              </a:rPr>
                              <m:t>𝟎𝟒𝟒𝟏</m:t>
                            </m:r>
                          </m:sub>
                          <m:sup>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𝟓</m:t>
                            </m:r>
                          </m:sup>
                        </m:sSubSup>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9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155" name="Rectángulo 154"/>
                <xdr:cNvSpPr/>
              </xdr:nvSpPr>
              <xdr:spPr>
                <a:xfrm>
                  <a:off x="-219075" y="675221"/>
                  <a:ext cx="1476375" cy="5810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200" b="1">
                      <a:effectLst/>
                      <a:ea typeface="Calibri" panose="020F0502020204030204" pitchFamily="34" charset="0"/>
                      <a:cs typeface="Times New Roman" panose="02020603050405020304" pitchFamily="18" charset="0"/>
                    </a:rPr>
                    <a:t>F </a:t>
                  </a:r>
                  <a:r>
                    <a:rPr lang="en-US" sz="1200" b="1" baseline="-25000">
                      <a:effectLst/>
                      <a:ea typeface="Calibri" panose="020F0502020204030204" pitchFamily="34" charset="0"/>
                      <a:cs typeface="Times New Roman" panose="02020603050405020304" pitchFamily="18" charset="0"/>
                    </a:rPr>
                    <a:t>Molino</a:t>
                  </a:r>
                  <a:r>
                    <a:rPr lang="en-US" sz="1000">
                      <a:effectLst/>
                      <a:ea typeface="Calibri" panose="020F0502020204030204" pitchFamily="34" charset="0"/>
                      <a:cs typeface="Times New Roman" panose="02020603050405020304" pitchFamily="18" charset="0"/>
                    </a:rPr>
                    <a:t> = 4655.64 kg/h</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𝑾</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n-US" sz="1000" b="1" i="0">
                      <a:effectLst/>
                      <a:latin typeface="Cambria Math" panose="02040503050406030204" pitchFamily="18" charset="0"/>
                      <a:ea typeface="Times New Roman" panose="02020603050405020304" pitchFamily="18" charset="0"/>
                      <a:cs typeface="Times New Roman" panose="02020603050405020304" pitchFamily="18" charset="0"/>
                    </a:rPr>
                    <a:t>𝑫</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=𝟎.</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𝟎𝟒𝟒𝟏)^</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𝟓</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9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xdr:grpSp>
      <xdr:sp macro="" textlink="">
        <xdr:nvSpPr>
          <xdr:cNvPr id="152" name="Elipse 151"/>
          <xdr:cNvSpPr/>
        </xdr:nvSpPr>
        <xdr:spPr>
          <a:xfrm>
            <a:off x="-28575" y="52058"/>
            <a:ext cx="4885690" cy="1276350"/>
          </a:xfrm>
          <a:prstGeom prst="ellipse">
            <a:avLst/>
          </a:prstGeom>
          <a:noFill/>
          <a:ln>
            <a:solidFill>
              <a:schemeClr val="tx1"/>
            </a:solidFill>
            <a:prstDash val="dashDot"/>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C"/>
          </a:p>
        </xdr:txBody>
      </xdr:sp>
    </xdr:grpSp>
    <xdr:clientData/>
  </xdr:twoCellAnchor>
  <xdr:twoCellAnchor>
    <xdr:from>
      <xdr:col>12</xdr:col>
      <xdr:colOff>504825</xdr:colOff>
      <xdr:row>83</xdr:row>
      <xdr:rowOff>47625</xdr:rowOff>
    </xdr:from>
    <xdr:to>
      <xdr:col>18</xdr:col>
      <xdr:colOff>239395</xdr:colOff>
      <xdr:row>93</xdr:row>
      <xdr:rowOff>37465</xdr:rowOff>
    </xdr:to>
    <xdr:grpSp>
      <xdr:nvGrpSpPr>
        <xdr:cNvPr id="182" name="Grupo 181"/>
        <xdr:cNvGrpSpPr/>
      </xdr:nvGrpSpPr>
      <xdr:grpSpPr>
        <a:xfrm>
          <a:off x="7534275" y="16249650"/>
          <a:ext cx="3449320" cy="1894840"/>
          <a:chOff x="0" y="0"/>
          <a:chExt cx="3125574" cy="1895425"/>
        </a:xfrm>
      </xdr:grpSpPr>
      <mc:AlternateContent xmlns:mc="http://schemas.openxmlformats.org/markup-compatibility/2006" xmlns:a14="http://schemas.microsoft.com/office/drawing/2010/main">
        <mc:Choice Requires="a14">
          <xdr:sp macro="" textlink="">
            <xdr:nvSpPr>
              <xdr:cNvPr id="183" name="Rectángulo 182"/>
              <xdr:cNvSpPr/>
            </xdr:nvSpPr>
            <xdr:spPr>
              <a:xfrm>
                <a:off x="0" y="0"/>
                <a:ext cx="2828925" cy="18954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tabLst>
                    <a:tab pos="1095375" algn="l"/>
                    <a:tab pos="5943600" algn="r"/>
                  </a:tabLst>
                </a:pPr>
                <a14:m>
                  <m:oMathPara xmlns:m="http://schemas.openxmlformats.org/officeDocument/2006/math">
                    <m:oMathParaPr>
                      <m:jc m:val="centerGroup"/>
                    </m:oMathParaPr>
                    <m:oMath xmlns:m="http://schemas.openxmlformats.org/officeDocument/2006/math">
                      <m:r>
                        <a:rPr lang="es-419" sz="1100" i="1">
                          <a:effectLst/>
                          <a:latin typeface="Cambria Math" panose="02040503050406030204" pitchFamily="18" charset="0"/>
                          <a:ea typeface="Calibri" panose="020F0502020204030204" pitchFamily="34" charset="0"/>
                          <a:cs typeface="Times New Roman" panose="02020603050405020304" pitchFamily="18" charset="0"/>
                        </a:rPr>
                        <m:t>𝐵𝑎𝑙𝑎𝑛𝑐𝑒</m:t>
                      </m:r>
                      <m:r>
                        <a:rPr lang="es-419" sz="1100" i="1">
                          <a:effectLst/>
                          <a:latin typeface="Cambria Math" panose="02040503050406030204" pitchFamily="18" charset="0"/>
                          <a:ea typeface="Calibri" panose="020F0502020204030204" pitchFamily="34" charset="0"/>
                          <a:cs typeface="Times New Roman" panose="02020603050405020304" pitchFamily="18" charset="0"/>
                        </a:rPr>
                        <m:t> </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𝑑𝑒</m:t>
                      </m:r>
                      <m:r>
                        <a:rPr lang="es-419" sz="1100" i="1">
                          <a:effectLst/>
                          <a:latin typeface="Cambria Math" panose="02040503050406030204" pitchFamily="18" charset="0"/>
                          <a:ea typeface="Calibri" panose="020F0502020204030204" pitchFamily="34" charset="0"/>
                          <a:cs typeface="Times New Roman" panose="02020603050405020304" pitchFamily="18" charset="0"/>
                        </a:rPr>
                        <m:t> </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𝑒𝑠𝑝𝑒𝑐𝑖𝑒𝑠</m:t>
                      </m:r>
                      <m:r>
                        <a:rPr lang="es-419" sz="1100" i="1">
                          <a:effectLst/>
                          <a:latin typeface="Cambria Math" panose="02040503050406030204" pitchFamily="18" charset="0"/>
                          <a:ea typeface="Calibri" panose="020F0502020204030204" pitchFamily="34" charset="0"/>
                          <a:cs typeface="Times New Roman" panose="02020603050405020304" pitchFamily="18" charset="0"/>
                        </a:rPr>
                        <m:t>=&gt;</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𝑠𝑖𝑠𝑡𝑒𝑚𝑎</m:t>
                      </m:r>
                      <m:r>
                        <a:rPr lang="es-419" sz="1100" i="1">
                          <a:effectLst/>
                          <a:latin typeface="Cambria Math" panose="02040503050406030204" pitchFamily="18" charset="0"/>
                          <a:ea typeface="Calibri" panose="020F0502020204030204" pitchFamily="34" charset="0"/>
                          <a:cs typeface="Times New Roman" panose="02020603050405020304" pitchFamily="18" charset="0"/>
                        </a:rPr>
                        <m:t> (</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𝑈</m:t>
                      </m:r>
                      <m:r>
                        <a:rPr lang="es-419" sz="1100" i="1">
                          <a:effectLst/>
                          <a:latin typeface="Cambria Math" panose="02040503050406030204" pitchFamily="18" charset="0"/>
                          <a:ea typeface="Calibri" panose="020F0502020204030204" pitchFamily="34" charset="0"/>
                          <a:cs typeface="Times New Roman" panose="02020603050405020304" pitchFamily="18" charset="0"/>
                        </a:rPr>
                        <m:t>3)</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14:m>
                  <m:oMathPara xmlns:m="http://schemas.openxmlformats.org/officeDocument/2006/math">
                    <m:oMathParaPr>
                      <m:jc m:val="centerGroup"/>
                    </m:oMathParaPr>
                    <m:oMath xmlns:m="http://schemas.openxmlformats.org/officeDocument/2006/math">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𝐴</m:t>
                          </m:r>
                          <m:r>
                            <a:rPr lang="es-419" sz="1100" i="1">
                              <a:effectLst/>
                              <a:latin typeface="Cambria Math" panose="02040503050406030204" pitchFamily="18" charset="0"/>
                              <a:ea typeface="Calibri" panose="020F0502020204030204" pitchFamily="34" charset="0"/>
                              <a:cs typeface="Times New Roman" panose="02020603050405020304" pitchFamily="18" charset="0"/>
                            </a:rPr>
                            <m:t>. </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𝑅𝑜𝑗𝑎</m:t>
                          </m:r>
                          <m:r>
                            <a:rPr lang="es-419" sz="1100" i="1">
                              <a:effectLst/>
                              <a:latin typeface="Cambria Math" panose="02040503050406030204" pitchFamily="18" charset="0"/>
                              <a:ea typeface="Calibri" panose="020F0502020204030204" pitchFamily="34" charset="0"/>
                              <a:cs typeface="Times New Roman" panose="02020603050405020304" pitchFamily="18" charset="0"/>
                            </a:rPr>
                            <m:t>: </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𝐴</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5</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5+</m:t>
                      </m:r>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𝐴</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6</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6=</m:t>
                      </m:r>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𝐴</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7</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7</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14:m>
                  <m:oMathPara xmlns:m="http://schemas.openxmlformats.org/officeDocument/2006/math">
                    <m:oMathParaPr>
                      <m:jc m:val="centerGroup"/>
                    </m:oMathParaPr>
                    <m:oMath xmlns:m="http://schemas.openxmlformats.org/officeDocument/2006/math">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𝐴</m:t>
                          </m:r>
                          <m:r>
                            <a:rPr lang="es-419" sz="1100" i="1">
                              <a:effectLst/>
                              <a:latin typeface="Cambria Math" panose="02040503050406030204" pitchFamily="18" charset="0"/>
                              <a:ea typeface="Calibri" panose="020F0502020204030204" pitchFamily="34" charset="0"/>
                              <a:cs typeface="Times New Roman" panose="02020603050405020304" pitchFamily="18" charset="0"/>
                            </a:rPr>
                            <m:t>. </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𝐵𝑙𝑎𝑛𝑐𝑎</m:t>
                          </m:r>
                          <m:r>
                            <a:rPr lang="es-419" sz="1100" i="1">
                              <a:effectLst/>
                              <a:latin typeface="Cambria Math" panose="02040503050406030204" pitchFamily="18" charset="0"/>
                              <a:ea typeface="Calibri" panose="020F0502020204030204" pitchFamily="34" charset="0"/>
                              <a:cs typeface="Times New Roman" panose="02020603050405020304" pitchFamily="18" charset="0"/>
                            </a:rPr>
                            <m:t>: </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𝐵</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5</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5+</m:t>
                      </m:r>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𝐵</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6</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6=</m:t>
                      </m:r>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𝐵</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7</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7</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14:m>
                  <m:oMathPara xmlns:m="http://schemas.openxmlformats.org/officeDocument/2006/math">
                    <m:oMathParaPr>
                      <m:jc m:val="centerGroup"/>
                    </m:oMathParaPr>
                    <m:oMath xmlns:m="http://schemas.openxmlformats.org/officeDocument/2006/math">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𝐴</m:t>
                          </m:r>
                          <m:r>
                            <a:rPr lang="es-419" sz="1100" i="1">
                              <a:effectLst/>
                              <a:latin typeface="Cambria Math" panose="02040503050406030204" pitchFamily="18" charset="0"/>
                              <a:ea typeface="Calibri" panose="020F0502020204030204" pitchFamily="34" charset="0"/>
                              <a:cs typeface="Times New Roman" panose="02020603050405020304" pitchFamily="18" charset="0"/>
                            </a:rPr>
                            <m:t>. </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𝑅𝑒𝑝𝑟𝑜𝑐𝑒𝑠𝑜</m:t>
                          </m:r>
                          <m:r>
                            <a:rPr lang="es-419" sz="1100" i="1">
                              <a:effectLst/>
                              <a:latin typeface="Cambria Math" panose="02040503050406030204" pitchFamily="18" charset="0"/>
                              <a:ea typeface="Calibri" panose="020F0502020204030204" pitchFamily="34" charset="0"/>
                              <a:cs typeface="Times New Roman" panose="02020603050405020304" pitchFamily="18" charset="0"/>
                            </a:rPr>
                            <m:t>: </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𝐶</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5</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5+</m:t>
                      </m:r>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𝐶</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6</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6=</m:t>
                      </m:r>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𝐶</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7</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7</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14:m>
                  <m:oMathPara xmlns:m="http://schemas.openxmlformats.org/officeDocument/2006/math">
                    <m:oMathParaPr>
                      <m:jc m:val="centerGroup"/>
                    </m:oMathParaPr>
                    <m:oMath xmlns:m="http://schemas.openxmlformats.org/officeDocument/2006/math">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𝐴𝑔𝑢𝑎</m:t>
                          </m:r>
                          <m:r>
                            <a:rPr lang="es-419" sz="1100" i="1">
                              <a:effectLst/>
                              <a:latin typeface="Cambria Math" panose="02040503050406030204" pitchFamily="18" charset="0"/>
                              <a:ea typeface="Calibri" panose="020F0502020204030204" pitchFamily="34" charset="0"/>
                              <a:cs typeface="Times New Roman" panose="02020603050405020304" pitchFamily="18" charset="0"/>
                            </a:rPr>
                            <m:t>: </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𝐷</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5</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5+</m:t>
                      </m:r>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𝐷</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6</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6=</m:t>
                      </m:r>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𝐷</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7</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7</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183" name="Rectángulo 182"/>
              <xdr:cNvSpPr/>
            </xdr:nvSpPr>
            <xdr:spPr>
              <a:xfrm>
                <a:off x="0" y="0"/>
                <a:ext cx="2828925" cy="18954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tabLst>
                    <a:tab pos="1095375" algn="l"/>
                    <a:tab pos="5943600" algn="r"/>
                  </a:tabLst>
                </a:pPr>
                <a:r>
                  <a:rPr lang="es-419" sz="1100" i="0">
                    <a:effectLst/>
                    <a:latin typeface="Cambria Math" panose="02040503050406030204" pitchFamily="18" charset="0"/>
                    <a:ea typeface="Calibri" panose="020F0502020204030204" pitchFamily="34" charset="0"/>
                    <a:cs typeface="Times New Roman" panose="02020603050405020304" pitchFamily="18" charset="0"/>
                  </a:rPr>
                  <a:t>𝐵𝑎𝑙𝑎𝑛𝑐𝑒 𝑑𝑒 𝑒𝑠𝑝𝑒𝑐𝑖𝑒𝑠=&gt;𝑠𝑖𝑠𝑡𝑒𝑚𝑎 (𝑈3)</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r>
                  <a:rPr lang="es-EC" sz="1100" i="0">
                    <a:effectLst/>
                    <a:latin typeface="Cambria Math" panose="02040503050406030204" pitchFamily="18" charset="0"/>
                    <a:cs typeface="Times New Roman" panose="02020603050405020304" pitchFamily="18" charset="0"/>
                  </a:rPr>
                  <a:t>〖</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𝐴. 𝑅𝑜𝑗𝑎: 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𝐴^5 𝑚5+𝑊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𝐴^6 𝑚6=𝑊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𝐴^7 𝑚7</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r>
                  <a:rPr lang="es-EC" sz="1100" i="0">
                    <a:effectLst/>
                    <a:latin typeface="Cambria Math" panose="02040503050406030204" pitchFamily="18" charset="0"/>
                    <a:cs typeface="Times New Roman" panose="02020603050405020304" pitchFamily="18" charset="0"/>
                  </a:rPr>
                  <a:t>〖</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𝐴. 𝐵𝑙𝑎𝑛𝑐𝑎: 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𝐵^5 𝑚5+𝑊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𝐵^6 𝑚6=𝑊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𝐵^7 𝑚7</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r>
                  <a:rPr lang="es-EC" sz="1100" i="0">
                    <a:effectLst/>
                    <a:latin typeface="Cambria Math" panose="02040503050406030204" pitchFamily="18" charset="0"/>
                    <a:cs typeface="Times New Roman" panose="02020603050405020304" pitchFamily="18" charset="0"/>
                  </a:rPr>
                  <a:t>〖</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𝐴. 𝑅𝑒𝑝𝑟𝑜𝑐𝑒𝑠𝑜: 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𝐶^5 𝑚5+𝑊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𝐶^6 𝑚6=𝑊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𝐶^7 𝑚7</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r>
                  <a:rPr lang="es-EC" sz="1100" i="0">
                    <a:effectLst/>
                    <a:latin typeface="Cambria Math" panose="02040503050406030204" pitchFamily="18" charset="0"/>
                    <a:cs typeface="Times New Roman" panose="02020603050405020304" pitchFamily="18" charset="0"/>
                  </a:rPr>
                  <a:t>〖</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𝐴𝑔𝑢𝑎: 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𝐷^5 𝑚5+𝑊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𝐷^6 𝑚6=𝑊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𝐷^7 𝑚7</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xdr:sp macro="" textlink="">
        <xdr:nvSpPr>
          <xdr:cNvPr id="184" name="Rectángulo 183"/>
          <xdr:cNvSpPr/>
        </xdr:nvSpPr>
        <xdr:spPr>
          <a:xfrm>
            <a:off x="2571836" y="362062"/>
            <a:ext cx="486959" cy="190383"/>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Ec.2</a:t>
            </a:r>
          </a:p>
        </xdr:txBody>
      </xdr:sp>
      <xdr:sp macro="" textlink="">
        <xdr:nvSpPr>
          <xdr:cNvPr id="185" name="Rectángulo 184"/>
          <xdr:cNvSpPr/>
        </xdr:nvSpPr>
        <xdr:spPr>
          <a:xfrm>
            <a:off x="2581361" y="666956"/>
            <a:ext cx="477434" cy="190289"/>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Ec.3</a:t>
            </a:r>
          </a:p>
        </xdr:txBody>
      </xdr:sp>
      <xdr:sp macro="" textlink="">
        <xdr:nvSpPr>
          <xdr:cNvPr id="186" name="Rectángulo 185"/>
          <xdr:cNvSpPr/>
        </xdr:nvSpPr>
        <xdr:spPr>
          <a:xfrm>
            <a:off x="2648038" y="981377"/>
            <a:ext cx="477536" cy="209248"/>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Ec.4</a:t>
            </a:r>
          </a:p>
        </xdr:txBody>
      </xdr:sp>
      <xdr:sp macro="" textlink="">
        <xdr:nvSpPr>
          <xdr:cNvPr id="187" name="Rectángulo 186"/>
          <xdr:cNvSpPr/>
        </xdr:nvSpPr>
        <xdr:spPr>
          <a:xfrm>
            <a:off x="2476582" y="1248159"/>
            <a:ext cx="477437" cy="247253"/>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Times New Roman" panose="02020603050405020304" pitchFamily="18" charset="0"/>
                <a:cs typeface="Times New Roman" panose="02020603050405020304" pitchFamily="18" charset="0"/>
              </a:rPr>
              <a:t>Ec.5</a:t>
            </a:r>
            <a:endParaRPr lang="es-EC" sz="1100">
              <a:effectLst/>
              <a:ea typeface="Calibri" panose="020F0502020204030204" pitchFamily="34" charset="0"/>
              <a:cs typeface="Times New Roman" panose="02020603050405020304" pitchFamily="18" charset="0"/>
            </a:endParaRPr>
          </a:p>
        </xdr:txBody>
      </xdr:sp>
    </xdr:grpSp>
    <xdr:clientData/>
  </xdr:twoCellAnchor>
  <xdr:twoCellAnchor>
    <xdr:from>
      <xdr:col>0</xdr:col>
      <xdr:colOff>66675</xdr:colOff>
      <xdr:row>50</xdr:row>
      <xdr:rowOff>161926</xdr:rowOff>
    </xdr:from>
    <xdr:to>
      <xdr:col>0</xdr:col>
      <xdr:colOff>571500</xdr:colOff>
      <xdr:row>51</xdr:row>
      <xdr:rowOff>104775</xdr:rowOff>
    </xdr:to>
    <mc:AlternateContent xmlns:mc="http://schemas.openxmlformats.org/markup-compatibility/2006" xmlns:a14="http://schemas.microsoft.com/office/drawing/2010/main">
      <mc:Choice Requires="a14">
        <xdr:sp macro="" textlink="">
          <xdr:nvSpPr>
            <xdr:cNvPr id="189" name="Rectángulo 188"/>
            <xdr:cNvSpPr/>
          </xdr:nvSpPr>
          <xdr:spPr>
            <a:xfrm>
              <a:off x="66675" y="9686926"/>
              <a:ext cx="504825" cy="13334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10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𝑾</m:t>
                        </m:r>
                      </m:e>
                      <m:sub>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𝒔𝒐𝒍𝒅</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m:t>
                        </m:r>
                      </m:sub>
                      <m:sup>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𝟒</m:t>
                        </m:r>
                      </m:sup>
                    </m:sSubSup>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9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189" name="Rectángulo 188"/>
            <xdr:cNvSpPr/>
          </xdr:nvSpPr>
          <xdr:spPr>
            <a:xfrm>
              <a:off x="66675" y="9686926"/>
              <a:ext cx="504825" cy="13334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𝑾</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𝒔𝒐𝒍𝒅=</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^𝟒</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9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0</xdr:col>
      <xdr:colOff>104775</xdr:colOff>
      <xdr:row>78</xdr:row>
      <xdr:rowOff>28575</xdr:rowOff>
    </xdr:from>
    <xdr:to>
      <xdr:col>0</xdr:col>
      <xdr:colOff>571500</xdr:colOff>
      <xdr:row>78</xdr:row>
      <xdr:rowOff>74294</xdr:rowOff>
    </xdr:to>
    <mc:AlternateContent xmlns:mc="http://schemas.openxmlformats.org/markup-compatibility/2006" xmlns:a14="http://schemas.microsoft.com/office/drawing/2010/main">
      <mc:Choice Requires="a14">
        <xdr:sp macro="" textlink="">
          <xdr:nvSpPr>
            <xdr:cNvPr id="191" name="Rectángulo 190"/>
            <xdr:cNvSpPr/>
          </xdr:nvSpPr>
          <xdr:spPr>
            <a:xfrm>
              <a:off x="104775" y="14506575"/>
              <a:ext cx="466725" cy="4571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10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𝑾</m:t>
                        </m:r>
                      </m:e>
                      <m:sub>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𝒔𝒐𝒍𝒅</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m:t>
                        </m:r>
                      </m:sub>
                      <m:sup>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𝟕</m:t>
                        </m:r>
                      </m:sup>
                    </m:sSubSup>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191" name="Rectángulo 190"/>
            <xdr:cNvSpPr/>
          </xdr:nvSpPr>
          <xdr:spPr>
            <a:xfrm>
              <a:off x="104775" y="14506575"/>
              <a:ext cx="466725" cy="4571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𝑾</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𝒔𝒐𝒍𝒅=</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^𝟕</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0</xdr:col>
      <xdr:colOff>66675</xdr:colOff>
      <xdr:row>51</xdr:row>
      <xdr:rowOff>161926</xdr:rowOff>
    </xdr:from>
    <xdr:to>
      <xdr:col>0</xdr:col>
      <xdr:colOff>571500</xdr:colOff>
      <xdr:row>52</xdr:row>
      <xdr:rowOff>104775</xdr:rowOff>
    </xdr:to>
    <mc:AlternateContent xmlns:mc="http://schemas.openxmlformats.org/markup-compatibility/2006" xmlns:a14="http://schemas.microsoft.com/office/drawing/2010/main">
      <mc:Choice Requires="a14">
        <xdr:sp macro="" textlink="">
          <xdr:nvSpPr>
            <xdr:cNvPr id="199" name="Rectángulo 198"/>
            <xdr:cNvSpPr/>
          </xdr:nvSpPr>
          <xdr:spPr>
            <a:xfrm>
              <a:off x="66675" y="9686926"/>
              <a:ext cx="504825" cy="13334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10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𝑾</m:t>
                        </m:r>
                      </m:e>
                      <m:sub>
                        <m:r>
                          <a:rPr lang="es-EC" sz="1000" b="1" i="1">
                            <a:effectLst/>
                            <a:latin typeface="Cambria Math" panose="02040503050406030204" pitchFamily="18" charset="0"/>
                            <a:ea typeface="Times New Roman" panose="02020603050405020304" pitchFamily="18" charset="0"/>
                            <a:cs typeface="Times New Roman" panose="02020603050405020304" pitchFamily="18" charset="0"/>
                          </a:rPr>
                          <m:t>𝑫</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m:t>
                        </m:r>
                      </m:sub>
                      <m:sup>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𝟒</m:t>
                        </m:r>
                      </m:sup>
                    </m:sSubSup>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9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199" name="Rectángulo 198"/>
            <xdr:cNvSpPr/>
          </xdr:nvSpPr>
          <xdr:spPr>
            <a:xfrm>
              <a:off x="66675" y="9686926"/>
              <a:ext cx="504825" cy="13334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𝑾</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_(𝑫</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^𝟒</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9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14</xdr:col>
      <xdr:colOff>9525</xdr:colOff>
      <xdr:row>96</xdr:row>
      <xdr:rowOff>9525</xdr:rowOff>
    </xdr:from>
    <xdr:to>
      <xdr:col>14</xdr:col>
      <xdr:colOff>76200</xdr:colOff>
      <xdr:row>97</xdr:row>
      <xdr:rowOff>0</xdr:rowOff>
    </xdr:to>
    <xdr:pic>
      <xdr:nvPicPr>
        <xdr:cNvPr id="200" name="Imagen 199"/>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10475" y="17916525"/>
          <a:ext cx="666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85725</xdr:colOff>
      <xdr:row>93</xdr:row>
      <xdr:rowOff>38100</xdr:rowOff>
    </xdr:from>
    <xdr:to>
      <xdr:col>18</xdr:col>
      <xdr:colOff>323850</xdr:colOff>
      <xdr:row>99</xdr:row>
      <xdr:rowOff>123825</xdr:rowOff>
    </xdr:to>
    <xdr:grpSp>
      <xdr:nvGrpSpPr>
        <xdr:cNvPr id="1025" name="Grupo 1024"/>
        <xdr:cNvGrpSpPr/>
      </xdr:nvGrpSpPr>
      <xdr:grpSpPr>
        <a:xfrm>
          <a:off x="9001125" y="18145125"/>
          <a:ext cx="2066925" cy="1228725"/>
          <a:chOff x="8296275" y="17373600"/>
          <a:chExt cx="1876425" cy="1228725"/>
        </a:xfrm>
      </xdr:grpSpPr>
      <xdr:pic>
        <xdr:nvPicPr>
          <xdr:cNvPr id="193" name="Imagen 192"/>
          <xdr:cNvPicPr>
            <a:picLocks noChangeAspect="1" noChangeArrowheads="1"/>
          </xdr:cNvPicPr>
        </xdr:nvPicPr>
        <xdr:blipFill>
          <a:blip xmlns:r="http://schemas.openxmlformats.org/officeDocument/2006/relationships" r:embed="rId1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96275" y="17726025"/>
            <a:ext cx="1628775" cy="1905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94" name="Rectángulo 193"/>
          <xdr:cNvSpPr/>
        </xdr:nvSpPr>
        <xdr:spPr>
          <a:xfrm>
            <a:off x="8648700" y="17373600"/>
            <a:ext cx="525046" cy="247177"/>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Times New Roman" panose="02020603050405020304" pitchFamily="18" charset="0"/>
                <a:cs typeface="Times New Roman" panose="02020603050405020304" pitchFamily="18" charset="0"/>
              </a:rPr>
              <a:t>Ec.5</a:t>
            </a:r>
            <a:endParaRPr lang="es-EC" sz="1100">
              <a:effectLst/>
              <a:ea typeface="Calibri" panose="020F0502020204030204" pitchFamily="34" charset="0"/>
              <a:cs typeface="Times New Roman" panose="02020603050405020304" pitchFamily="18" charset="0"/>
            </a:endParaRPr>
          </a:p>
        </xdr:txBody>
      </xdr:sp>
      <xdr:pic>
        <xdr:nvPicPr>
          <xdr:cNvPr id="195" name="Imagen 194"/>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15325" y="17897475"/>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6" name="Imagen 195"/>
          <xdr:cNvPicPr>
            <a:picLocks noChangeAspect="1" noChangeArrowheads="1"/>
          </xdr:cNvPicPr>
        </xdr:nvPicPr>
        <xdr:blipFill>
          <a:blip xmlns:r="http://schemas.openxmlformats.org/officeDocument/2006/relationships" r:embed="rId1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10626" y="17954626"/>
            <a:ext cx="409074" cy="1524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7" name="Imagen 196"/>
          <xdr:cNvPicPr>
            <a:picLocks noChangeAspect="1" noChangeArrowheads="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867900" y="17935575"/>
            <a:ext cx="2952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1" name="Imagen 200"/>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72475" y="18268950"/>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4" name="Imagen 203"/>
          <xdr:cNvPicPr>
            <a:picLocks noChangeAspect="1" noChangeArrowheads="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82050" y="18326100"/>
            <a:ext cx="3333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5" name="Imagen 204"/>
          <xdr:cNvPicPr>
            <a:picLocks noChangeAspect="1" noChangeArrowheads="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877425" y="18316575"/>
            <a:ext cx="295275" cy="1809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9525</xdr:colOff>
      <xdr:row>100</xdr:row>
      <xdr:rowOff>28575</xdr:rowOff>
    </xdr:from>
    <xdr:to>
      <xdr:col>5</xdr:col>
      <xdr:colOff>114300</xdr:colOff>
      <xdr:row>101</xdr:row>
      <xdr:rowOff>19050</xdr:rowOff>
    </xdr:to>
    <xdr:pic>
      <xdr:nvPicPr>
        <xdr:cNvPr id="222" name="Imagen 221"/>
        <xdr:cNvPicPr>
          <a:picLocks noChangeAspect="1" noChangeArrowheads="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762250" y="18697575"/>
          <a:ext cx="1047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95250</xdr:colOff>
      <xdr:row>84</xdr:row>
      <xdr:rowOff>28575</xdr:rowOff>
    </xdr:from>
    <xdr:to>
      <xdr:col>11</xdr:col>
      <xdr:colOff>191770</xdr:colOff>
      <xdr:row>90</xdr:row>
      <xdr:rowOff>161925</xdr:rowOff>
    </xdr:to>
    <xdr:grpSp>
      <xdr:nvGrpSpPr>
        <xdr:cNvPr id="1035" name="Grupo 1034"/>
        <xdr:cNvGrpSpPr/>
      </xdr:nvGrpSpPr>
      <xdr:grpSpPr>
        <a:xfrm>
          <a:off x="4191000" y="16421100"/>
          <a:ext cx="2401570" cy="1276350"/>
          <a:chOff x="3952875" y="15649575"/>
          <a:chExt cx="2230120" cy="1276350"/>
        </a:xfrm>
      </xdr:grpSpPr>
      <xdr:pic>
        <xdr:nvPicPr>
          <xdr:cNvPr id="168" name="Imagen 167"/>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38675" y="15649575"/>
            <a:ext cx="866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9" name="Imagen 168"/>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48200" y="15840075"/>
            <a:ext cx="866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0" name="Imagen 169"/>
          <xdr:cNvPicPr>
            <a:picLocks noChangeAspect="1" noChangeArrowheads="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24425" y="16030575"/>
            <a:ext cx="3524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1" name="Imagen 170"/>
          <xdr:cNvPicPr>
            <a:picLocks noChangeAspect="1" noChangeArrowheads="1"/>
          </xdr:cNvPicPr>
        </xdr:nvPicPr>
        <xdr:blipFill>
          <a:blip xmlns:r="http://schemas.openxmlformats.org/officeDocument/2006/relationships" r:embed="rId1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52875" y="16211550"/>
            <a:ext cx="21336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2" name="Imagen 171"/>
          <xdr:cNvPicPr>
            <a:picLocks noChangeAspect="1" noChangeArrowheads="1"/>
          </xdr:cNvPicPr>
        </xdr:nvPicPr>
        <xdr:blipFill>
          <a:blip xmlns:r="http://schemas.openxmlformats.org/officeDocument/2006/relationships" r:embed="rId1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52950" y="16383000"/>
            <a:ext cx="933450" cy="1809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78" name="Rectángulo 177"/>
          <xdr:cNvSpPr/>
        </xdr:nvSpPr>
        <xdr:spPr>
          <a:xfrm>
            <a:off x="5686425" y="16525875"/>
            <a:ext cx="496570" cy="28575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Ec.1</a:t>
            </a:r>
          </a:p>
        </xdr:txBody>
      </xdr:sp>
      <xdr:pic>
        <xdr:nvPicPr>
          <xdr:cNvPr id="181" name="Imagen 180"/>
          <xdr:cNvPicPr>
            <a:picLocks noChangeAspect="1" noChangeArrowheads="1"/>
          </xdr:cNvPicPr>
        </xdr:nvPicPr>
        <xdr:blipFill>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38675" y="16563975"/>
            <a:ext cx="904875" cy="361950"/>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237" name="Conector recto 236"/>
          <xdr:cNvCxnSpPr/>
        </xdr:nvCxnSpPr>
        <xdr:spPr>
          <a:xfrm flipV="1">
            <a:off x="5143500" y="15801975"/>
            <a:ext cx="109538" cy="23812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8" name="Conector recto 237"/>
          <xdr:cNvCxnSpPr/>
        </xdr:nvCxnSpPr>
        <xdr:spPr>
          <a:xfrm flipV="1">
            <a:off x="5410200" y="15830550"/>
            <a:ext cx="109538" cy="2381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257175</xdr:colOff>
      <xdr:row>57</xdr:row>
      <xdr:rowOff>28575</xdr:rowOff>
    </xdr:from>
    <xdr:to>
      <xdr:col>11</xdr:col>
      <xdr:colOff>66675</xdr:colOff>
      <xdr:row>63</xdr:row>
      <xdr:rowOff>161925</xdr:rowOff>
    </xdr:to>
    <xdr:grpSp>
      <xdr:nvGrpSpPr>
        <xdr:cNvPr id="1034" name="Grupo 1033"/>
        <xdr:cNvGrpSpPr/>
      </xdr:nvGrpSpPr>
      <xdr:grpSpPr>
        <a:xfrm>
          <a:off x="3781425" y="11277600"/>
          <a:ext cx="2686050" cy="1276350"/>
          <a:chOff x="3695700" y="10506075"/>
          <a:chExt cx="2381250" cy="1276350"/>
        </a:xfrm>
      </xdr:grpSpPr>
      <xdr:grpSp>
        <xdr:nvGrpSpPr>
          <xdr:cNvPr id="121" name="Grupo 120"/>
          <xdr:cNvGrpSpPr/>
        </xdr:nvGrpSpPr>
        <xdr:grpSpPr>
          <a:xfrm>
            <a:off x="3695700" y="10506075"/>
            <a:ext cx="2381250" cy="1276350"/>
            <a:chOff x="3476625" y="10506075"/>
            <a:chExt cx="2381250" cy="1276350"/>
          </a:xfrm>
        </xdr:grpSpPr>
        <xdr:pic>
          <xdr:nvPicPr>
            <xdr:cNvPr id="138" name="Imagen 137"/>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24350" y="10506075"/>
              <a:ext cx="9239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9" name="Imagen 138"/>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14825" y="10677525"/>
              <a:ext cx="9239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0" name="Imagen 139"/>
            <xdr:cNvPicPr>
              <a:picLocks noChangeAspect="1" noChangeArrowheads="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2000" y="10887075"/>
              <a:ext cx="3524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1" name="Imagen 140"/>
            <xdr:cNvPicPr>
              <a:picLocks noChangeAspect="1" noChangeArrowheads="1"/>
            </xdr:cNvPicPr>
          </xdr:nvPicPr>
          <xdr:blipFill>
            <a:blip xmlns:r="http://schemas.openxmlformats.org/officeDocument/2006/relationships" r:embed="rId2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76625" y="11058525"/>
              <a:ext cx="238125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2" name="Imagen 141"/>
            <xdr:cNvPicPr>
              <a:picLocks noChangeAspect="1" noChangeArrowheads="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76750" y="11258550"/>
              <a:ext cx="5334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5" name="Imagen 144"/>
            <xdr:cNvPicPr>
              <a:picLocks noChangeAspect="1" noChangeArrowheads="1"/>
            </xdr:cNvPicPr>
          </xdr:nvPicPr>
          <xdr:blipFill>
            <a:blip xmlns:r="http://schemas.openxmlformats.org/officeDocument/2006/relationships" r:embed="rId2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86275" y="11420475"/>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6" name="Imagen 145"/>
            <xdr:cNvPicPr>
              <a:picLocks noChangeAspect="1" noChangeArrowheads="1"/>
            </xdr:cNvPicPr>
          </xdr:nvPicPr>
          <xdr:blipFill>
            <a:blip xmlns:r="http://schemas.openxmlformats.org/officeDocument/2006/relationships" r:embed="rId2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29250" y="11449050"/>
              <a:ext cx="161925" cy="333375"/>
            </a:xfrm>
            <a:prstGeom prst="rect">
              <a:avLst/>
            </a:prstGeom>
            <a:noFill/>
            <a:extLst>
              <a:ext uri="{909E8E84-426E-40DD-AFC4-6F175D3DCCD1}">
                <a14:hiddenFill xmlns:a14="http://schemas.microsoft.com/office/drawing/2010/main">
                  <a:solidFill>
                    <a:srgbClr val="FFFFFF"/>
                  </a:solidFill>
                </a14:hiddenFill>
              </a:ext>
            </a:extLst>
          </xdr:spPr>
        </xdr:pic>
      </xdr:grpSp>
      <xdr:cxnSp macro="">
        <xdr:nvCxnSpPr>
          <xdr:cNvPr id="239" name="Conector recto 238"/>
          <xdr:cNvCxnSpPr/>
        </xdr:nvCxnSpPr>
        <xdr:spPr>
          <a:xfrm flipV="1">
            <a:off x="5067300" y="10648950"/>
            <a:ext cx="109538" cy="23812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40" name="Conector recto 239"/>
          <xdr:cNvCxnSpPr/>
        </xdr:nvCxnSpPr>
        <xdr:spPr>
          <a:xfrm flipV="1">
            <a:off x="5334000" y="10677525"/>
            <a:ext cx="109538" cy="2381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123825</xdr:colOff>
      <xdr:row>21</xdr:row>
      <xdr:rowOff>47625</xdr:rowOff>
    </xdr:from>
    <xdr:to>
      <xdr:col>11</xdr:col>
      <xdr:colOff>219075</xdr:colOff>
      <xdr:row>29</xdr:row>
      <xdr:rowOff>152400</xdr:rowOff>
    </xdr:to>
    <xdr:grpSp>
      <xdr:nvGrpSpPr>
        <xdr:cNvPr id="1033" name="Grupo 1032"/>
        <xdr:cNvGrpSpPr/>
      </xdr:nvGrpSpPr>
      <xdr:grpSpPr>
        <a:xfrm>
          <a:off x="3648075" y="4048125"/>
          <a:ext cx="2971800" cy="1628775"/>
          <a:chOff x="3562350" y="4048125"/>
          <a:chExt cx="2667000" cy="1628775"/>
        </a:xfrm>
      </xdr:grpSpPr>
      <xdr:grpSp>
        <xdr:nvGrpSpPr>
          <xdr:cNvPr id="53" name="Grupo 52"/>
          <xdr:cNvGrpSpPr/>
        </xdr:nvGrpSpPr>
        <xdr:grpSpPr>
          <a:xfrm>
            <a:off x="3562350" y="4048125"/>
            <a:ext cx="2667000" cy="1628775"/>
            <a:chOff x="3343275" y="3857625"/>
            <a:chExt cx="2581275" cy="1628775"/>
          </a:xfrm>
        </xdr:grpSpPr>
        <xdr:pic>
          <xdr:nvPicPr>
            <xdr:cNvPr id="38" name="Imagen 37"/>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81450" y="3857625"/>
              <a:ext cx="9239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9" name="Imagen 38"/>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62400" y="4057650"/>
              <a:ext cx="9239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 name="Imagen 39"/>
            <xdr:cNvPicPr>
              <a:picLocks noChangeAspect="1" noChangeArrowheads="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219575" y="4257675"/>
              <a:ext cx="4095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 name="Imagen 40"/>
            <xdr:cNvPicPr>
              <a:picLocks noChangeAspect="1" noChangeArrowheads="1"/>
            </xdr:cNvPicPr>
          </xdr:nvPicPr>
          <xdr:blipFill>
            <a:blip xmlns:r="http://schemas.openxmlformats.org/officeDocument/2006/relationships" r:embed="rId2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29000" y="4429125"/>
              <a:ext cx="18669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2" name="Imagen 41"/>
            <xdr:cNvPicPr>
              <a:picLocks noChangeAspect="1" noChangeArrowheads="1"/>
            </xdr:cNvPicPr>
          </xdr:nvPicPr>
          <xdr:blipFill>
            <a:blip xmlns:r="http://schemas.openxmlformats.org/officeDocument/2006/relationships" r:embed="rId2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67150" y="4572000"/>
              <a:ext cx="112395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6" name="Imagen 45"/>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00600" y="5153025"/>
              <a:ext cx="142875"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2" name="Imagen 51"/>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3275" y="4762500"/>
              <a:ext cx="238125"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4" name="Imagen 53"/>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91025" y="4762500"/>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8" name="Imagen 57"/>
            <xdr:cNvPicPr>
              <a:picLocks noChangeAspect="1" noChangeArrowheads="1"/>
            </xdr:cNvPicPr>
          </xdr:nvPicPr>
          <xdr:blipFill>
            <a:blip xmlns:r="http://schemas.openxmlformats.org/officeDocument/2006/relationships" r:embed="rId2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62575" y="4724400"/>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9" name="Imagen 58"/>
            <xdr:cNvPicPr>
              <a:picLocks noChangeAspect="1" noChangeArrowheads="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76675" y="5172075"/>
              <a:ext cx="3333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 name="Imagen 60"/>
            <xdr:cNvPicPr>
              <a:picLocks noChangeAspect="1" noChangeArrowheads="1"/>
            </xdr:cNvPicPr>
          </xdr:nvPicPr>
          <xdr:blipFill>
            <a:blip xmlns:r="http://schemas.openxmlformats.org/officeDocument/2006/relationships" r:embed="rId2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34050" y="4800600"/>
              <a:ext cx="190500" cy="180975"/>
            </a:xfrm>
            <a:prstGeom prst="rect">
              <a:avLst/>
            </a:prstGeom>
            <a:noFill/>
            <a:extLst>
              <a:ext uri="{909E8E84-426E-40DD-AFC4-6F175D3DCCD1}">
                <a14:hiddenFill xmlns:a14="http://schemas.microsoft.com/office/drawing/2010/main">
                  <a:solidFill>
                    <a:srgbClr val="FFFFFF"/>
                  </a:solidFill>
                </a14:hiddenFill>
              </a:ext>
            </a:extLst>
          </xdr:spPr>
        </xdr:pic>
      </xdr:grpSp>
      <xdr:cxnSp macro="">
        <xdr:nvCxnSpPr>
          <xdr:cNvPr id="241" name="Conector recto 240"/>
          <xdr:cNvCxnSpPr/>
        </xdr:nvCxnSpPr>
        <xdr:spPr>
          <a:xfrm flipV="1">
            <a:off x="4772025" y="4200525"/>
            <a:ext cx="109538" cy="23812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42" name="Conector recto 241"/>
          <xdr:cNvCxnSpPr/>
        </xdr:nvCxnSpPr>
        <xdr:spPr>
          <a:xfrm flipV="1">
            <a:off x="5038725" y="4229100"/>
            <a:ext cx="109538" cy="2381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4</xdr:col>
      <xdr:colOff>533400</xdr:colOff>
      <xdr:row>93</xdr:row>
      <xdr:rowOff>9525</xdr:rowOff>
    </xdr:from>
    <xdr:to>
      <xdr:col>10</xdr:col>
      <xdr:colOff>304800</xdr:colOff>
      <xdr:row>103</xdr:row>
      <xdr:rowOff>151841</xdr:rowOff>
    </xdr:to>
    <xdr:grpSp>
      <xdr:nvGrpSpPr>
        <xdr:cNvPr id="1038" name="Grupo 1037"/>
        <xdr:cNvGrpSpPr/>
      </xdr:nvGrpSpPr>
      <xdr:grpSpPr>
        <a:xfrm>
          <a:off x="2809875" y="18116550"/>
          <a:ext cx="3448050" cy="2047316"/>
          <a:chOff x="2705100" y="17345025"/>
          <a:chExt cx="3228975" cy="2047316"/>
        </a:xfrm>
      </xdr:grpSpPr>
      <xdr:grpSp>
        <xdr:nvGrpSpPr>
          <xdr:cNvPr id="1037" name="Grupo 1036"/>
          <xdr:cNvGrpSpPr/>
        </xdr:nvGrpSpPr>
        <xdr:grpSpPr>
          <a:xfrm>
            <a:off x="2705100" y="17345025"/>
            <a:ext cx="2466975" cy="2047316"/>
            <a:chOff x="2705100" y="17345025"/>
            <a:chExt cx="2466975" cy="2047316"/>
          </a:xfrm>
        </xdr:grpSpPr>
        <xdr:pic>
          <xdr:nvPicPr>
            <xdr:cNvPr id="207" name="Imagen 206"/>
            <xdr:cNvPicPr>
              <a:picLocks noChangeAspect="1" noChangeArrowheads="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57575" y="17554575"/>
              <a:ext cx="866775" cy="2762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9" name="Imagen 208"/>
            <xdr:cNvPicPr>
              <a:picLocks noChangeAspect="1" noChangeArrowheads="1"/>
            </xdr:cNvPicPr>
          </xdr:nvPicPr>
          <xdr:blipFill>
            <a:blip xmlns:r="http://schemas.openxmlformats.org/officeDocument/2006/relationships" r:embed="rId3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3425" y="17935575"/>
              <a:ext cx="3524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0" name="Imagen 209"/>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67100" y="17840325"/>
              <a:ext cx="235131" cy="2571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1" name="Imagen 210"/>
            <xdr:cNvPicPr>
              <a:picLocks noChangeAspect="1" noChangeArrowheads="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71900" y="17935575"/>
              <a:ext cx="3333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4" name="Imagen 213"/>
            <xdr:cNvPicPr>
              <a:picLocks noChangeAspect="1" noChangeArrowheads="1"/>
            </xdr:cNvPicPr>
          </xdr:nvPicPr>
          <xdr:blipFill>
            <a:blip xmlns:r="http://schemas.openxmlformats.org/officeDocument/2006/relationships" r:embed="rId3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705100" y="18097500"/>
              <a:ext cx="235131" cy="2571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5" name="Imagen 214"/>
            <xdr:cNvPicPr>
              <a:picLocks noChangeAspect="1" noChangeArrowheads="1"/>
            </xdr:cNvPicPr>
          </xdr:nvPicPr>
          <xdr:blipFill>
            <a:blip xmlns:r="http://schemas.openxmlformats.org/officeDocument/2006/relationships" r:embed="rId3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19500" y="18135600"/>
              <a:ext cx="47625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6" name="Imagen 215"/>
            <xdr:cNvPicPr>
              <a:picLocks noChangeAspect="1" noChangeArrowheads="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52950" y="18116550"/>
              <a:ext cx="2952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8" name="Imagen 217"/>
            <xdr:cNvPicPr>
              <a:picLocks noChangeAspect="1" noChangeArrowheads="1"/>
            </xdr:cNvPicPr>
          </xdr:nvPicPr>
          <xdr:blipFill>
            <a:blip xmlns:r="http://schemas.openxmlformats.org/officeDocument/2006/relationships" r:embed="rId3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705100" y="18402300"/>
              <a:ext cx="235131" cy="2571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9" name="Imagen 218"/>
            <xdr:cNvPicPr>
              <a:picLocks noChangeAspect="1" noChangeArrowheads="1"/>
            </xdr:cNvPicPr>
          </xdr:nvPicPr>
          <xdr:blipFill>
            <a:blip xmlns:r="http://schemas.openxmlformats.org/officeDocument/2006/relationships" r:embed="rId2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48050" y="18107026"/>
              <a:ext cx="123825" cy="2549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0" name="Imagen 219"/>
            <xdr:cNvPicPr>
              <a:picLocks noChangeAspect="1" noChangeArrowheads="1"/>
            </xdr:cNvPicPr>
          </xdr:nvPicPr>
          <xdr:blipFill>
            <a:blip xmlns:r="http://schemas.openxmlformats.org/officeDocument/2006/relationships" r:embed="rId2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48050" y="18383251"/>
              <a:ext cx="123825" cy="254934"/>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1027" name="Conector recto 1026"/>
            <xdr:cNvCxnSpPr/>
          </xdr:nvCxnSpPr>
          <xdr:spPr>
            <a:xfrm flipV="1">
              <a:off x="4981575" y="17345025"/>
              <a:ext cx="190500" cy="904875"/>
            </a:xfrm>
            <a:prstGeom prst="line">
              <a:avLst/>
            </a:prstGeom>
          </xdr:spPr>
          <xdr:style>
            <a:lnRef idx="1">
              <a:schemeClr val="dk1"/>
            </a:lnRef>
            <a:fillRef idx="0">
              <a:schemeClr val="dk1"/>
            </a:fillRef>
            <a:effectRef idx="0">
              <a:schemeClr val="dk1"/>
            </a:effectRef>
            <a:fontRef idx="minor">
              <a:schemeClr val="tx1"/>
            </a:fontRef>
          </xdr:style>
        </xdr:cxnSp>
        <xdr:pic>
          <xdr:nvPicPr>
            <xdr:cNvPr id="225" name="Imagen 224"/>
            <xdr:cNvPicPr>
              <a:picLocks noChangeAspect="1" noChangeArrowheads="1"/>
            </xdr:cNvPicPr>
          </xdr:nvPicPr>
          <xdr:blipFill>
            <a:blip xmlns:r="http://schemas.openxmlformats.org/officeDocument/2006/relationships" r:embed="rId2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33901" y="19078576"/>
              <a:ext cx="152400" cy="31376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6" name="Imagen 225"/>
            <xdr:cNvPicPr>
              <a:picLocks noChangeAspect="1" noChangeArrowheads="1"/>
            </xdr:cNvPicPr>
          </xdr:nvPicPr>
          <xdr:blipFill>
            <a:blip xmlns:r="http://schemas.openxmlformats.org/officeDocument/2006/relationships" r:embed="rId3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43350" y="18507075"/>
              <a:ext cx="190500" cy="180975"/>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1029" name="Conector recto 1028"/>
            <xdr:cNvCxnSpPr>
              <a:endCxn id="207" idx="0"/>
            </xdr:cNvCxnSpPr>
          </xdr:nvCxnSpPr>
          <xdr:spPr>
            <a:xfrm flipV="1">
              <a:off x="3781425" y="17554575"/>
              <a:ext cx="109538" cy="23812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6" name="Conector recto 235"/>
            <xdr:cNvCxnSpPr/>
          </xdr:nvCxnSpPr>
          <xdr:spPr>
            <a:xfrm flipV="1">
              <a:off x="3848100" y="17887950"/>
              <a:ext cx="109538" cy="238125"/>
            </a:xfrm>
            <a:prstGeom prst="line">
              <a:avLst/>
            </a:prstGeom>
          </xdr:spPr>
          <xdr:style>
            <a:lnRef idx="1">
              <a:schemeClr val="dk1"/>
            </a:lnRef>
            <a:fillRef idx="0">
              <a:schemeClr val="dk1"/>
            </a:fillRef>
            <a:effectRef idx="0">
              <a:schemeClr val="dk1"/>
            </a:effectRef>
            <a:fontRef idx="minor">
              <a:schemeClr val="tx1"/>
            </a:fontRef>
          </xdr:style>
        </xdr:cxnSp>
      </xdr:grpSp>
      <xdr:sp macro="" textlink="">
        <xdr:nvSpPr>
          <xdr:cNvPr id="247" name="Rectángulo 246"/>
          <xdr:cNvSpPr/>
        </xdr:nvSpPr>
        <xdr:spPr>
          <a:xfrm>
            <a:off x="5476875" y="17478375"/>
            <a:ext cx="428625" cy="30480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Ec.1</a:t>
            </a:r>
          </a:p>
        </xdr:txBody>
      </xdr:sp>
      <xdr:sp macro="" textlink="">
        <xdr:nvSpPr>
          <xdr:cNvPr id="248" name="Rectángulo 247"/>
          <xdr:cNvSpPr/>
        </xdr:nvSpPr>
        <xdr:spPr>
          <a:xfrm>
            <a:off x="5495925" y="17868900"/>
            <a:ext cx="438150" cy="276225"/>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Times New Roman" panose="02020603050405020304" pitchFamily="18" charset="0"/>
                <a:cs typeface="Times New Roman" panose="02020603050405020304" pitchFamily="18" charset="0"/>
              </a:rPr>
              <a:t>Ec.5</a:t>
            </a:r>
            <a:endParaRPr lang="es-EC" sz="1100">
              <a:effectLst/>
              <a:ea typeface="Calibri" panose="020F0502020204030204" pitchFamily="34" charset="0"/>
              <a:cs typeface="Times New Roman" panose="02020603050405020304" pitchFamily="18" charset="0"/>
            </a:endParaRPr>
          </a:p>
        </xdr:txBody>
      </xdr:sp>
    </xdr:grpSp>
    <xdr:clientData/>
  </xdr:twoCellAnchor>
  <xdr:twoCellAnchor>
    <xdr:from>
      <xdr:col>6</xdr:col>
      <xdr:colOff>95250</xdr:colOff>
      <xdr:row>102</xdr:row>
      <xdr:rowOff>9525</xdr:rowOff>
    </xdr:from>
    <xdr:to>
      <xdr:col>6</xdr:col>
      <xdr:colOff>285750</xdr:colOff>
      <xdr:row>103</xdr:row>
      <xdr:rowOff>0</xdr:rowOff>
    </xdr:to>
    <xdr:pic>
      <xdr:nvPicPr>
        <xdr:cNvPr id="258" name="Imagen 257"/>
        <xdr:cNvPicPr>
          <a:picLocks noChangeAspect="1" noChangeArrowheads="1"/>
        </xdr:cNvPicPr>
      </xdr:nvPicPr>
      <xdr:blipFill>
        <a:blip xmlns:r="http://schemas.openxmlformats.org/officeDocument/2006/relationships" r:embed="rId3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14725" y="19059525"/>
          <a:ext cx="1905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19686</xdr:colOff>
      <xdr:row>89</xdr:row>
      <xdr:rowOff>180973</xdr:rowOff>
    </xdr:from>
    <xdr:to>
      <xdr:col>16</xdr:col>
      <xdr:colOff>66675</xdr:colOff>
      <xdr:row>102</xdr:row>
      <xdr:rowOff>0</xdr:rowOff>
    </xdr:to>
    <xdr:cxnSp macro="">
      <xdr:nvCxnSpPr>
        <xdr:cNvPr id="1043" name="Conector angular 1042"/>
        <xdr:cNvCxnSpPr/>
      </xdr:nvCxnSpPr>
      <xdr:spPr>
        <a:xfrm>
          <a:off x="6010911" y="16754473"/>
          <a:ext cx="3114039" cy="2295527"/>
        </a:xfrm>
        <a:prstGeom prst="bentConnector3">
          <a:avLst>
            <a:gd name="adj1" fmla="val 27977"/>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28575</xdr:colOff>
      <xdr:row>110</xdr:row>
      <xdr:rowOff>161925</xdr:rowOff>
    </xdr:from>
    <xdr:to>
      <xdr:col>14</xdr:col>
      <xdr:colOff>390525</xdr:colOff>
      <xdr:row>113</xdr:row>
      <xdr:rowOff>76199</xdr:rowOff>
    </xdr:to>
    <xdr:sp macro="" textlink="">
      <xdr:nvSpPr>
        <xdr:cNvPr id="271" name="Rectángulo 270"/>
        <xdr:cNvSpPr/>
      </xdr:nvSpPr>
      <xdr:spPr>
        <a:xfrm>
          <a:off x="704850" y="20735925"/>
          <a:ext cx="7524750" cy="48577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4.</a:t>
          </a:r>
          <a:r>
            <a:rPr lang="es-EC" sz="1100" b="1" baseline="0"/>
            <a:t> Conclusión:  Al proceso de mezcla se dosifican 75,146 kg/h, el balance de masa realizado nos arroja que en la corriente 7 (salida del mezclador) sale un flujo masico de 4730,786 kg/h. </a:t>
          </a:r>
        </a:p>
        <a:p>
          <a:pPr algn="l"/>
          <a:endParaRPr lang="es-EC" sz="1100" b="1"/>
        </a:p>
      </xdr:txBody>
    </xdr:sp>
    <xdr:clientData/>
  </xdr:twoCellAnchor>
  <xdr:twoCellAnchor>
    <xdr:from>
      <xdr:col>14</xdr:col>
      <xdr:colOff>247650</xdr:colOff>
      <xdr:row>101</xdr:row>
      <xdr:rowOff>47625</xdr:rowOff>
    </xdr:from>
    <xdr:to>
      <xdr:col>18</xdr:col>
      <xdr:colOff>219075</xdr:colOff>
      <xdr:row>109</xdr:row>
      <xdr:rowOff>123265</xdr:rowOff>
    </xdr:to>
    <xdr:grpSp>
      <xdr:nvGrpSpPr>
        <xdr:cNvPr id="1050" name="Grupo 1049"/>
        <xdr:cNvGrpSpPr/>
      </xdr:nvGrpSpPr>
      <xdr:grpSpPr>
        <a:xfrm>
          <a:off x="8524875" y="19678650"/>
          <a:ext cx="2438400" cy="1599640"/>
          <a:chOff x="8086725" y="18907125"/>
          <a:chExt cx="2276475" cy="1599640"/>
        </a:xfrm>
      </xdr:grpSpPr>
      <xdr:grpSp>
        <xdr:nvGrpSpPr>
          <xdr:cNvPr id="1040" name="Grupo 1039"/>
          <xdr:cNvGrpSpPr/>
        </xdr:nvGrpSpPr>
        <xdr:grpSpPr>
          <a:xfrm>
            <a:off x="8086725" y="18907125"/>
            <a:ext cx="2276475" cy="1238250"/>
            <a:chOff x="8086725" y="18907125"/>
            <a:chExt cx="2219325" cy="1238250"/>
          </a:xfrm>
        </xdr:grpSpPr>
        <xdr:pic>
          <xdr:nvPicPr>
            <xdr:cNvPr id="250" name="Imagen 249"/>
            <xdr:cNvPicPr>
              <a:picLocks noChangeAspect="1" noChangeArrowheads="1"/>
            </xdr:cNvPicPr>
          </xdr:nvPicPr>
          <xdr:blipFill>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01150" y="19221450"/>
              <a:ext cx="904875" cy="3619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51" name="Rectángulo 250"/>
            <xdr:cNvSpPr/>
          </xdr:nvSpPr>
          <xdr:spPr>
            <a:xfrm>
              <a:off x="9096375" y="18907125"/>
              <a:ext cx="496570" cy="28575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Ec.1</a:t>
              </a:r>
            </a:p>
          </xdr:txBody>
        </xdr:sp>
        <xdr:pic>
          <xdr:nvPicPr>
            <xdr:cNvPr id="253" name="Imagen 252"/>
            <xdr:cNvPicPr>
              <a:picLocks noChangeAspect="1" noChangeArrowheads="1"/>
            </xdr:cNvPicPr>
          </xdr:nvPicPr>
          <xdr:blipFill>
            <a:blip xmlns:r="http://schemas.openxmlformats.org/officeDocument/2006/relationships" r:embed="rId3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24900" y="19650075"/>
              <a:ext cx="70485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4" name="Imagen 253"/>
            <xdr:cNvPicPr>
              <a:picLocks noChangeAspect="1" noChangeArrowheads="1"/>
            </xdr:cNvPicPr>
          </xdr:nvPicPr>
          <xdr:blipFill>
            <a:blip xmlns:r="http://schemas.openxmlformats.org/officeDocument/2006/relationships" r:embed="rId2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25075" y="19507200"/>
              <a:ext cx="171450" cy="31376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5" name="Imagen 254"/>
            <xdr:cNvPicPr>
              <a:picLocks noChangeAspect="1" noChangeArrowheads="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086725" y="19859625"/>
              <a:ext cx="3333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9" name="Imagen 258"/>
            <xdr:cNvPicPr>
              <a:picLocks noChangeAspect="1" noChangeArrowheads="1"/>
            </xdr:cNvPicPr>
          </xdr:nvPicPr>
          <xdr:blipFill>
            <a:blip xmlns:r="http://schemas.openxmlformats.org/officeDocument/2006/relationships" r:embed="rId3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24950" y="19812000"/>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60" name="Imagen 259"/>
            <xdr:cNvPicPr>
              <a:picLocks noChangeAspect="1" noChangeArrowheads="1"/>
            </xdr:cNvPicPr>
          </xdr:nvPicPr>
          <xdr:blipFill>
            <a:blip xmlns:r="http://schemas.openxmlformats.org/officeDocument/2006/relationships" r:embed="rId2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53650" y="19821525"/>
              <a:ext cx="152400" cy="313765"/>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272" name="Imagen 271"/>
          <xdr:cNvPicPr>
            <a:picLocks noChangeAspect="1" noChangeArrowheads="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96325" y="20221575"/>
            <a:ext cx="3333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73" name="Imagen 272"/>
          <xdr:cNvPicPr>
            <a:picLocks noChangeAspect="1" noChangeArrowheads="1"/>
          </xdr:cNvPicPr>
        </xdr:nvPicPr>
        <xdr:blipFill>
          <a:blip xmlns:r="http://schemas.openxmlformats.org/officeDocument/2006/relationships" r:embed="rId2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534525" y="20193000"/>
            <a:ext cx="156324" cy="31376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9525</xdr:colOff>
      <xdr:row>114</xdr:row>
      <xdr:rowOff>38100</xdr:rowOff>
    </xdr:from>
    <xdr:to>
      <xdr:col>14</xdr:col>
      <xdr:colOff>590550</xdr:colOff>
      <xdr:row>121</xdr:row>
      <xdr:rowOff>152400</xdr:rowOff>
    </xdr:to>
    <xdr:sp macro="" textlink="">
      <xdr:nvSpPr>
        <xdr:cNvPr id="275" name="Rectángulo 274"/>
        <xdr:cNvSpPr/>
      </xdr:nvSpPr>
      <xdr:spPr>
        <a:xfrm>
          <a:off x="790575" y="22145625"/>
          <a:ext cx="7743825" cy="14478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U4.</a:t>
          </a:r>
          <a:r>
            <a:rPr lang="es-EC" sz="1100" b="1" baseline="0"/>
            <a:t> </a:t>
          </a:r>
          <a:r>
            <a:rPr lang="es-EC" sz="1100" b="1"/>
            <a:t>El</a:t>
          </a:r>
          <a:r>
            <a:rPr lang="es-EC" sz="1100" b="1" baseline="0"/>
            <a:t> siguiente paso es llevar a la mezcla de arcilla a un proceso de maduracion que consiste en dejar la arcilla al aire libre mientras ocurre un proceso de "metearizacion" donde las piedras de arcilla de gran tamaño se van rompiendo, este proceso se lo realiza al aire libre durante 24 horas aproximadamente, en este proceso se pierde un 15,608%  del agua que contiene la mezcla en forma de vapor al estar expuesto al ambiente.</a:t>
          </a:r>
        </a:p>
        <a:p>
          <a:pPr algn="l"/>
          <a:r>
            <a:rPr lang="es-EC" sz="1100" b="1" baseline="0"/>
            <a:t>1. Objeto:</a:t>
          </a:r>
        </a:p>
        <a:p>
          <a:pPr algn="l"/>
          <a:r>
            <a:rPr lang="es-EC" sz="1100" b="1" baseline="0"/>
            <a:t>a)Mediante balance de masa determine el flujo masico al salir de la corriente 9.</a:t>
          </a:r>
        </a:p>
        <a:p>
          <a:pPr algn="l"/>
          <a:r>
            <a:rPr lang="es-EC" sz="1100" b="1"/>
            <a:t>b) Determone cuanto</a:t>
          </a:r>
          <a:r>
            <a:rPr lang="es-EC" sz="1100" b="1" baseline="0"/>
            <a:t> es la fraccion masica de agua que contiene la mezcla despues de haber sufrido la vaporizacion ambiental.</a:t>
          </a:r>
          <a:endParaRPr lang="es-EC" sz="1100" b="1"/>
        </a:p>
      </xdr:txBody>
    </xdr:sp>
    <xdr:clientData/>
  </xdr:twoCellAnchor>
  <xdr:twoCellAnchor>
    <xdr:from>
      <xdr:col>4</xdr:col>
      <xdr:colOff>180975</xdr:colOff>
      <xdr:row>123</xdr:row>
      <xdr:rowOff>66675</xdr:rowOff>
    </xdr:from>
    <xdr:to>
      <xdr:col>13</xdr:col>
      <xdr:colOff>100965</xdr:colOff>
      <xdr:row>132</xdr:row>
      <xdr:rowOff>138431</xdr:rowOff>
    </xdr:to>
    <xdr:grpSp>
      <xdr:nvGrpSpPr>
        <xdr:cNvPr id="1052" name="Grupo 1051"/>
        <xdr:cNvGrpSpPr/>
      </xdr:nvGrpSpPr>
      <xdr:grpSpPr>
        <a:xfrm>
          <a:off x="2457450" y="23888700"/>
          <a:ext cx="5282565" cy="1786256"/>
          <a:chOff x="3209925" y="22936200"/>
          <a:chExt cx="4977765" cy="1786256"/>
        </a:xfrm>
      </xdr:grpSpPr>
      <xdr:grpSp>
        <xdr:nvGrpSpPr>
          <xdr:cNvPr id="276" name="Grupo 275"/>
          <xdr:cNvGrpSpPr/>
        </xdr:nvGrpSpPr>
        <xdr:grpSpPr>
          <a:xfrm>
            <a:off x="3209925" y="22936200"/>
            <a:ext cx="4977765" cy="1786256"/>
            <a:chOff x="0" y="0"/>
            <a:chExt cx="4885690" cy="1600200"/>
          </a:xfrm>
        </xdr:grpSpPr>
        <xdr:grpSp>
          <xdr:nvGrpSpPr>
            <xdr:cNvPr id="277" name="Grupo 276"/>
            <xdr:cNvGrpSpPr/>
          </xdr:nvGrpSpPr>
          <xdr:grpSpPr>
            <a:xfrm>
              <a:off x="133088" y="223748"/>
              <a:ext cx="4429770" cy="1354903"/>
              <a:chOff x="-85987" y="23723"/>
              <a:chExt cx="4429770" cy="1354903"/>
            </a:xfrm>
          </xdr:grpSpPr>
          <xdr:grpSp>
            <xdr:nvGrpSpPr>
              <xdr:cNvPr id="279" name="Grupo 278"/>
              <xdr:cNvGrpSpPr/>
            </xdr:nvGrpSpPr>
            <xdr:grpSpPr>
              <a:xfrm>
                <a:off x="1352552" y="23723"/>
                <a:ext cx="2991231" cy="1138962"/>
                <a:chOff x="2795685" y="76197"/>
                <a:chExt cx="2991361" cy="1139356"/>
              </a:xfrm>
            </xdr:grpSpPr>
            <xdr:grpSp>
              <xdr:nvGrpSpPr>
                <xdr:cNvPr id="282" name="Grupo 281"/>
                <xdr:cNvGrpSpPr/>
              </xdr:nvGrpSpPr>
              <xdr:grpSpPr>
                <a:xfrm>
                  <a:off x="2795685" y="76197"/>
                  <a:ext cx="2991361" cy="827492"/>
                  <a:chOff x="2795685" y="76197"/>
                  <a:chExt cx="2991361" cy="827492"/>
                </a:xfrm>
              </xdr:grpSpPr>
              <xdr:grpSp>
                <xdr:nvGrpSpPr>
                  <xdr:cNvPr id="284" name="Grupo 283"/>
                  <xdr:cNvGrpSpPr/>
                </xdr:nvGrpSpPr>
                <xdr:grpSpPr>
                  <a:xfrm>
                    <a:off x="2795685" y="76197"/>
                    <a:ext cx="2991361" cy="827492"/>
                    <a:chOff x="2795745" y="-8860"/>
                    <a:chExt cx="2991425" cy="827492"/>
                  </a:xfrm>
                </xdr:grpSpPr>
                <xdr:cxnSp macro="">
                  <xdr:nvCxnSpPr>
                    <xdr:cNvPr id="287" name="Conector recto de flecha 286"/>
                    <xdr:cNvCxnSpPr/>
                  </xdr:nvCxnSpPr>
                  <xdr:spPr>
                    <a:xfrm>
                      <a:off x="2795745" y="683362"/>
                      <a:ext cx="60913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nvGrpSpPr>
                    <xdr:cNvPr id="288" name="Grupo 287"/>
                    <xdr:cNvGrpSpPr/>
                  </xdr:nvGrpSpPr>
                  <xdr:grpSpPr>
                    <a:xfrm>
                      <a:off x="3402418" y="-8860"/>
                      <a:ext cx="2384752" cy="827492"/>
                      <a:chOff x="0" y="-8860"/>
                      <a:chExt cx="2384752" cy="827492"/>
                    </a:xfrm>
                  </xdr:grpSpPr>
                  <xdr:grpSp>
                    <xdr:nvGrpSpPr>
                      <xdr:cNvPr id="289" name="Grupo 288"/>
                      <xdr:cNvGrpSpPr/>
                    </xdr:nvGrpSpPr>
                    <xdr:grpSpPr>
                      <a:xfrm>
                        <a:off x="0" y="116959"/>
                        <a:ext cx="1876425" cy="701673"/>
                        <a:chOff x="638175" y="-6348"/>
                        <a:chExt cx="1876425" cy="701673"/>
                      </a:xfrm>
                    </xdr:grpSpPr>
                    <xdr:sp macro="" textlink="">
                      <xdr:nvSpPr>
                        <xdr:cNvPr id="291" name="Rectángulo 290"/>
                        <xdr:cNvSpPr/>
                      </xdr:nvSpPr>
                      <xdr:spPr>
                        <a:xfrm>
                          <a:off x="638175" y="371475"/>
                          <a:ext cx="1238250" cy="32385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200000"/>
                            </a:lnSpc>
                            <a:spcAft>
                              <a:spcPts val="800"/>
                            </a:spcAft>
                          </a:pPr>
                          <a:r>
                            <a:rPr lang="es-419" sz="1200" b="1">
                              <a:effectLst/>
                              <a:latin typeface="Times New Roman" panose="02020603050405020304" pitchFamily="18" charset="0"/>
                              <a:ea typeface="Calibri" panose="020F0502020204030204" pitchFamily="34" charset="0"/>
                              <a:cs typeface="Times New Roman" panose="02020603050405020304" pitchFamily="18" charset="0"/>
                            </a:rPr>
                            <a:t>Maduración</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cxnSp macro="">
                      <xdr:nvCxnSpPr>
                        <xdr:cNvPr id="292" name="Conector recto de flecha 291"/>
                        <xdr:cNvCxnSpPr/>
                      </xdr:nvCxnSpPr>
                      <xdr:spPr>
                        <a:xfrm>
                          <a:off x="1876425" y="523875"/>
                          <a:ext cx="6381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93" name="Conector angular 292"/>
                        <xdr:cNvCxnSpPr/>
                      </xdr:nvCxnSpPr>
                      <xdr:spPr>
                        <a:xfrm flipV="1">
                          <a:off x="1266825" y="-6348"/>
                          <a:ext cx="447675" cy="358775"/>
                        </a:xfrm>
                        <a:prstGeom prst="bentConnector3">
                          <a:avLst>
                            <a:gd name="adj1" fmla="val -123"/>
                          </a:avLst>
                        </a:prstGeom>
                        <a:ln>
                          <a:tailEnd type="triangle"/>
                        </a:ln>
                      </xdr:spPr>
                      <xdr:style>
                        <a:lnRef idx="1">
                          <a:schemeClr val="dk1"/>
                        </a:lnRef>
                        <a:fillRef idx="0">
                          <a:schemeClr val="dk1"/>
                        </a:fillRef>
                        <a:effectRef idx="0">
                          <a:schemeClr val="dk1"/>
                        </a:effectRef>
                        <a:fontRef idx="minor">
                          <a:schemeClr val="tx1"/>
                        </a:fontRef>
                      </xdr:style>
                    </xdr:cxnSp>
                  </xdr:grpSp>
                  <mc:AlternateContent xmlns:mc="http://schemas.openxmlformats.org/markup-compatibility/2006" xmlns:a14="http://schemas.microsoft.com/office/drawing/2010/main">
                    <mc:Choice Requires="a14">
                      <xdr:sp macro="" textlink="">
                        <xdr:nvSpPr>
                          <xdr:cNvPr id="290" name="Rectángulo 289"/>
                          <xdr:cNvSpPr/>
                        </xdr:nvSpPr>
                        <xdr:spPr>
                          <a:xfrm>
                            <a:off x="690608" y="-8860"/>
                            <a:ext cx="1694144" cy="2667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V= 0.15608*</a:t>
                            </a:r>
                            <a14:m>
                              <m:oMath xmlns:m="http://schemas.openxmlformats.org/officeDocument/2006/math">
                                <m:sSubSup>
                                  <m:sSubSupPr>
                                    <m:ctrlPr>
                                      <a:rPr lang="es-EC" sz="1100" i="1" baseline="-25000">
                                        <a:effectLst/>
                                        <a:latin typeface="Cambria Math" panose="02040503050406030204" pitchFamily="18" charset="0"/>
                                        <a:ea typeface="Calibri" panose="020F0502020204030204" pitchFamily="34" charset="0"/>
                                        <a:cs typeface="Times New Roman" panose="02020603050405020304" pitchFamily="18" charset="0"/>
                                      </a:rPr>
                                    </m:ctrlPr>
                                  </m:sSubSupPr>
                                  <m:e>
                                    <m:r>
                                      <a:rPr lang="es-EC" sz="1100" i="1" baseline="-25000">
                                        <a:effectLst/>
                                        <a:latin typeface="Cambria Math" panose="02040503050406030204" pitchFamily="18" charset="0"/>
                                        <a:ea typeface="Calibri" panose="020F0502020204030204" pitchFamily="34" charset="0"/>
                                        <a:cs typeface="Times New Roman" panose="02020603050405020304" pitchFamily="18" charset="0"/>
                                      </a:rPr>
                                      <m:t>𝑚</m:t>
                                    </m:r>
                                  </m:e>
                                  <m:sub>
                                    <m:r>
                                      <a:rPr lang="es-EC" sz="1100" i="1" baseline="-25000">
                                        <a:effectLst/>
                                        <a:latin typeface="Cambria Math" panose="02040503050406030204" pitchFamily="18" charset="0"/>
                                        <a:ea typeface="Calibri" panose="020F0502020204030204" pitchFamily="34" charset="0"/>
                                        <a:cs typeface="Times New Roman" panose="02020603050405020304" pitchFamily="18" charset="0"/>
                                      </a:rPr>
                                      <m:t>𝐷</m:t>
                                    </m:r>
                                  </m:sub>
                                  <m:sup>
                                    <m:r>
                                      <a:rPr lang="es-EC" sz="1100" i="1" baseline="-25000">
                                        <a:effectLst/>
                                        <a:latin typeface="Cambria Math" panose="02040503050406030204" pitchFamily="18" charset="0"/>
                                        <a:ea typeface="Calibri" panose="020F0502020204030204" pitchFamily="34" charset="0"/>
                                        <a:cs typeface="Times New Roman" panose="02020603050405020304" pitchFamily="18" charset="0"/>
                                      </a:rPr>
                                      <m:t>7</m:t>
                                    </m:r>
                                  </m:sup>
                                </m:sSubSup>
                              </m:oMath>
                            </a14:m>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290" name="Rectángulo 289"/>
                          <xdr:cNvSpPr/>
                        </xdr:nvSpPr>
                        <xdr:spPr>
                          <a:xfrm>
                            <a:off x="690608" y="-8860"/>
                            <a:ext cx="1694144" cy="2667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V= 0.15608*</a:t>
                            </a:r>
                            <a:r>
                              <a:rPr lang="es-EC" sz="1100" i="0" baseline="-25000">
                                <a:effectLst/>
                                <a:latin typeface="Cambria Math" panose="02040503050406030204" pitchFamily="18" charset="0"/>
                                <a:ea typeface="Calibri" panose="020F0502020204030204" pitchFamily="34" charset="0"/>
                                <a:cs typeface="Times New Roman" panose="02020603050405020304" pitchFamily="18" charset="0"/>
                              </a:rPr>
                              <a:t>𝑚_𝐷^7</a:t>
                            </a:r>
                            <a:endParaRPr lang="es-EC" sz="1100">
                              <a:effectLst/>
                              <a:ea typeface="Calibri" panose="020F0502020204030204" pitchFamily="34" charset="0"/>
                              <a:cs typeface="Times New Roman" panose="02020603050405020304" pitchFamily="18" charset="0"/>
                            </a:endParaRPr>
                          </a:p>
                        </xdr:txBody>
                      </xdr:sp>
                    </mc:Fallback>
                  </mc:AlternateContent>
                </xdr:grpSp>
              </xdr:grpSp>
              <xdr:sp macro="" textlink="">
                <xdr:nvSpPr>
                  <xdr:cNvPr id="285" name="Rectángulo 284"/>
                  <xdr:cNvSpPr/>
                </xdr:nvSpPr>
                <xdr:spPr>
                  <a:xfrm>
                    <a:off x="2945219" y="489098"/>
                    <a:ext cx="228600" cy="31178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7 </a:t>
                    </a:r>
                  </a:p>
                </xdr:txBody>
              </xdr:sp>
              <xdr:sp macro="" textlink="">
                <xdr:nvSpPr>
                  <xdr:cNvPr id="286" name="Rectángulo 285"/>
                  <xdr:cNvSpPr/>
                </xdr:nvSpPr>
                <xdr:spPr>
                  <a:xfrm>
                    <a:off x="4763386" y="489098"/>
                    <a:ext cx="355896" cy="31178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9 </a:t>
                    </a:r>
                  </a:p>
                </xdr:txBody>
              </xdr:sp>
            </xdr:grpSp>
            <xdr:sp macro="" textlink="">
              <xdr:nvSpPr>
                <xdr:cNvPr id="283" name="Rectángulo 282"/>
                <xdr:cNvSpPr/>
              </xdr:nvSpPr>
              <xdr:spPr>
                <a:xfrm>
                  <a:off x="3912782" y="903768"/>
                  <a:ext cx="421729" cy="31178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U4 </a:t>
                  </a:r>
                </a:p>
              </xdr:txBody>
            </xdr:sp>
          </xdr:grpSp>
          <mc:AlternateContent xmlns:mc="http://schemas.openxmlformats.org/markup-compatibility/2006" xmlns:a14="http://schemas.microsoft.com/office/drawing/2010/main">
            <mc:Choice Requires="a14">
              <xdr:sp macro="" textlink="">
                <xdr:nvSpPr>
                  <xdr:cNvPr id="280" name="Rectángulo 279"/>
                  <xdr:cNvSpPr/>
                </xdr:nvSpPr>
                <xdr:spPr>
                  <a:xfrm>
                    <a:off x="-85987" y="786806"/>
                    <a:ext cx="1523557" cy="5918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200" b="1">
                        <a:effectLst/>
                        <a:ea typeface="Calibri" panose="020F0502020204030204" pitchFamily="34" charset="0"/>
                        <a:cs typeface="Times New Roman" panose="02020603050405020304" pitchFamily="18" charset="0"/>
                      </a:rPr>
                      <a:t>F </a:t>
                    </a:r>
                    <a:r>
                      <a:rPr lang="es-419" sz="1200" b="1" baseline="-25000">
                        <a:effectLst/>
                        <a:ea typeface="Calibri" panose="020F0502020204030204" pitchFamily="34" charset="0"/>
                        <a:cs typeface="Times New Roman" panose="02020603050405020304" pitchFamily="18" charset="0"/>
                      </a:rPr>
                      <a:t>mezcla</a:t>
                    </a:r>
                    <a:r>
                      <a:rPr lang="es-419" sz="1100">
                        <a:effectLst/>
                        <a:ea typeface="Calibri" panose="020F0502020204030204" pitchFamily="34" charset="0"/>
                        <a:cs typeface="Times New Roman" panose="02020603050405020304" pitchFamily="18" charset="0"/>
                      </a:rPr>
                      <a:t>= 4730.64 kg/h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10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𝑾</m:t>
                              </m:r>
                            </m:e>
                            <m:sub>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𝒔𝒐𝒍𝒅</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𝟎</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𝟗𝟒𝟎𝟕𝟏𝟔</m:t>
                              </m:r>
                            </m:sub>
                            <m:sup>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𝟕</m:t>
                              </m:r>
                            </m:sup>
                          </m:sSubSup>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mc:Choice>
            <mc:Fallback xmlns="">
              <xdr:sp macro="" textlink="">
                <xdr:nvSpPr>
                  <xdr:cNvPr id="280" name="Rectángulo 279"/>
                  <xdr:cNvSpPr/>
                </xdr:nvSpPr>
                <xdr:spPr>
                  <a:xfrm>
                    <a:off x="-85987" y="786806"/>
                    <a:ext cx="1523557" cy="5918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200" b="1">
                        <a:effectLst/>
                        <a:ea typeface="Calibri" panose="020F0502020204030204" pitchFamily="34" charset="0"/>
                        <a:cs typeface="Times New Roman" panose="02020603050405020304" pitchFamily="18" charset="0"/>
                      </a:rPr>
                      <a:t>F </a:t>
                    </a:r>
                    <a:r>
                      <a:rPr lang="es-419" sz="1200" b="1" baseline="-25000">
                        <a:effectLst/>
                        <a:ea typeface="Calibri" panose="020F0502020204030204" pitchFamily="34" charset="0"/>
                        <a:cs typeface="Times New Roman" panose="02020603050405020304" pitchFamily="18" charset="0"/>
                      </a:rPr>
                      <a:t>mezcla</a:t>
                    </a:r>
                    <a:r>
                      <a:rPr lang="es-419" sz="1100">
                        <a:effectLst/>
                        <a:ea typeface="Calibri" panose="020F0502020204030204" pitchFamily="34" charset="0"/>
                        <a:cs typeface="Times New Roman" panose="02020603050405020304" pitchFamily="18" charset="0"/>
                      </a:rPr>
                      <a:t>= 4730.64 kg/h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𝑾</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𝒔𝒐𝒍𝒅=𝟎.𝟗𝟒𝟎𝟕𝟏𝟔</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^𝟕</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mc:Fallback>
          </mc:AlternateContent>
          <xdr:sp macro="" textlink="">
            <xdr:nvSpPr>
              <xdr:cNvPr id="281" name="Rectángulo 280"/>
              <xdr:cNvSpPr/>
            </xdr:nvSpPr>
            <xdr:spPr>
              <a:xfrm>
                <a:off x="2333625" y="209550"/>
                <a:ext cx="355880" cy="31167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8 </a:t>
                </a:r>
              </a:p>
            </xdr:txBody>
          </xdr:sp>
        </xdr:grpSp>
        <xdr:sp macro="" textlink="">
          <xdr:nvSpPr>
            <xdr:cNvPr id="278" name="Elipse 277"/>
            <xdr:cNvSpPr/>
          </xdr:nvSpPr>
          <xdr:spPr>
            <a:xfrm>
              <a:off x="0" y="0"/>
              <a:ext cx="4885690" cy="1600200"/>
            </a:xfrm>
            <a:prstGeom prst="ellipse">
              <a:avLst/>
            </a:prstGeom>
            <a:noFill/>
            <a:ln>
              <a:solidFill>
                <a:schemeClr val="tx1"/>
              </a:solidFill>
              <a:prstDash val="dashDot"/>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C"/>
            </a:p>
          </xdr:txBody>
        </xdr:sp>
      </xdr:grpSp>
      <xdr:sp macro="" textlink="">
        <xdr:nvSpPr>
          <xdr:cNvPr id="295" name="Rectángulo 294"/>
          <xdr:cNvSpPr/>
        </xdr:nvSpPr>
        <xdr:spPr>
          <a:xfrm>
            <a:off x="6953250" y="24079200"/>
            <a:ext cx="1133475" cy="2603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100" b="1">
                <a:effectLst/>
                <a:ea typeface="Calibri" panose="020F0502020204030204" pitchFamily="34" charset="0"/>
                <a:cs typeface="Times New Roman" panose="02020603050405020304" pitchFamily="18" charset="0"/>
              </a:rPr>
              <a:t>S</a:t>
            </a: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grpSp>
    <xdr:clientData/>
  </xdr:twoCellAnchor>
  <xdr:twoCellAnchor>
    <xdr:from>
      <xdr:col>0</xdr:col>
      <xdr:colOff>333375</xdr:colOff>
      <xdr:row>125</xdr:row>
      <xdr:rowOff>0</xdr:rowOff>
    </xdr:from>
    <xdr:to>
      <xdr:col>0</xdr:col>
      <xdr:colOff>428625</xdr:colOff>
      <xdr:row>125</xdr:row>
      <xdr:rowOff>180975</xdr:rowOff>
    </xdr:to>
    <xdr:pic>
      <xdr:nvPicPr>
        <xdr:cNvPr id="206" name="Imagen 205"/>
        <xdr:cNvPicPr>
          <a:picLocks noChangeAspect="1" noChangeArrowheads="1"/>
        </xdr:cNvPicPr>
      </xdr:nvPicPr>
      <xdr:blipFill>
        <a:blip xmlns:r="http://schemas.openxmlformats.org/officeDocument/2006/relationships" r:embed="rId3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3375" y="23431500"/>
          <a:ext cx="952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581026</xdr:colOff>
      <xdr:row>124</xdr:row>
      <xdr:rowOff>152400</xdr:rowOff>
    </xdr:from>
    <xdr:to>
      <xdr:col>3</xdr:col>
      <xdr:colOff>19051</xdr:colOff>
      <xdr:row>125</xdr:row>
      <xdr:rowOff>171450</xdr:rowOff>
    </xdr:to>
    <mc:AlternateContent xmlns:mc="http://schemas.openxmlformats.org/markup-compatibility/2006" xmlns:a14="http://schemas.microsoft.com/office/drawing/2010/main">
      <mc:Choice Requires="a14">
        <xdr:sp macro="" textlink="">
          <xdr:nvSpPr>
            <xdr:cNvPr id="208" name="Rectángulo 207"/>
            <xdr:cNvSpPr/>
          </xdr:nvSpPr>
          <xdr:spPr>
            <a:xfrm>
              <a:off x="1257301" y="23393400"/>
              <a:ext cx="514350" cy="2095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1400" i="1" baseline="-25000">
                            <a:effectLst/>
                            <a:latin typeface="Cambria Math" panose="02040503050406030204" pitchFamily="18" charset="0"/>
                            <a:ea typeface="Calibri" panose="020F0502020204030204" pitchFamily="34" charset="0"/>
                            <a:cs typeface="Times New Roman" panose="02020603050405020304" pitchFamily="18" charset="0"/>
                          </a:rPr>
                        </m:ctrlPr>
                      </m:sSubSupPr>
                      <m:e>
                        <m:r>
                          <a:rPr lang="es-EC" sz="1400" i="1" baseline="-25000">
                            <a:effectLst/>
                            <a:latin typeface="Cambria Math" panose="02040503050406030204" pitchFamily="18" charset="0"/>
                            <a:ea typeface="Calibri" panose="020F0502020204030204" pitchFamily="34" charset="0"/>
                            <a:cs typeface="Times New Roman" panose="02020603050405020304" pitchFamily="18" charset="0"/>
                          </a:rPr>
                          <m:t>𝑚</m:t>
                        </m:r>
                      </m:e>
                      <m:sub>
                        <m:r>
                          <a:rPr lang="es-EC" sz="1400" i="1" baseline="-25000">
                            <a:effectLst/>
                            <a:latin typeface="Cambria Math" panose="02040503050406030204" pitchFamily="18" charset="0"/>
                            <a:ea typeface="Calibri" panose="020F0502020204030204" pitchFamily="34" charset="0"/>
                            <a:cs typeface="Times New Roman" panose="02020603050405020304" pitchFamily="18" charset="0"/>
                          </a:rPr>
                          <m:t>𝐷</m:t>
                        </m:r>
                      </m:sub>
                      <m:sup>
                        <m:r>
                          <a:rPr lang="es-EC" sz="1400" i="1" baseline="-25000">
                            <a:effectLst/>
                            <a:latin typeface="Cambria Math" panose="02040503050406030204" pitchFamily="18" charset="0"/>
                            <a:ea typeface="Calibri" panose="020F0502020204030204" pitchFamily="34" charset="0"/>
                            <a:cs typeface="Times New Roman" panose="02020603050405020304" pitchFamily="18" charset="0"/>
                          </a:rPr>
                          <m:t>7</m:t>
                        </m:r>
                      </m:sup>
                    </m:sSubSup>
                  </m:oMath>
                </m:oMathPara>
              </a14:m>
              <a:endParaRPr lang="es-EC" sz="1400">
                <a:effectLst/>
                <a:ea typeface="Calibri" panose="020F0502020204030204" pitchFamily="34" charset="0"/>
                <a:cs typeface="Times New Roman" panose="02020603050405020304" pitchFamily="18" charset="0"/>
              </a:endParaRPr>
            </a:p>
          </xdr:txBody>
        </xdr:sp>
      </mc:Choice>
      <mc:Fallback xmlns="">
        <xdr:sp macro="" textlink="">
          <xdr:nvSpPr>
            <xdr:cNvPr id="208" name="Rectángulo 207"/>
            <xdr:cNvSpPr/>
          </xdr:nvSpPr>
          <xdr:spPr>
            <a:xfrm>
              <a:off x="1257301" y="23393400"/>
              <a:ext cx="514350" cy="2095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400" i="0" baseline="-25000">
                  <a:effectLst/>
                  <a:latin typeface="Cambria Math" panose="02040503050406030204" pitchFamily="18" charset="0"/>
                  <a:ea typeface="Calibri" panose="020F0502020204030204" pitchFamily="34" charset="0"/>
                  <a:cs typeface="Times New Roman" panose="02020603050405020304" pitchFamily="18" charset="0"/>
                </a:rPr>
                <a:t>𝑚_𝐷^7</a:t>
              </a:r>
              <a:endParaRPr lang="es-EC" sz="14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9</xdr:col>
      <xdr:colOff>457200</xdr:colOff>
      <xdr:row>139</xdr:row>
      <xdr:rowOff>9525</xdr:rowOff>
    </xdr:from>
    <xdr:to>
      <xdr:col>9</xdr:col>
      <xdr:colOff>523875</xdr:colOff>
      <xdr:row>140</xdr:row>
      <xdr:rowOff>0</xdr:rowOff>
    </xdr:to>
    <xdr:pic>
      <xdr:nvPicPr>
        <xdr:cNvPr id="228" name="Imagen 227"/>
        <xdr:cNvPicPr>
          <a:picLocks noChangeAspect="1" noChangeArrowheads="1"/>
        </xdr:cNvPicPr>
      </xdr:nvPicPr>
      <xdr:blipFill>
        <a:blip xmlns:r="http://schemas.openxmlformats.org/officeDocument/2006/relationships" r:embed="rId3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629275" y="26879550"/>
          <a:ext cx="666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53</xdr:row>
      <xdr:rowOff>9525</xdr:rowOff>
    </xdr:from>
    <xdr:to>
      <xdr:col>1</xdr:col>
      <xdr:colOff>19049</xdr:colOff>
      <xdr:row>53</xdr:row>
      <xdr:rowOff>55244</xdr:rowOff>
    </xdr:to>
    <xdr:sp macro="" textlink="">
      <xdr:nvSpPr>
        <xdr:cNvPr id="232" name="Rectángulo 231"/>
        <xdr:cNvSpPr/>
      </xdr:nvSpPr>
      <xdr:spPr>
        <a:xfrm>
          <a:off x="0" y="10496550"/>
          <a:ext cx="800099" cy="4571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200" b="1">
              <a:effectLst/>
              <a:ea typeface="Calibri" panose="020F0502020204030204" pitchFamily="34" charset="0"/>
              <a:cs typeface="Times New Roman" panose="02020603050405020304" pitchFamily="18" charset="0"/>
            </a:rPr>
            <a:t>F </a:t>
          </a:r>
          <a:r>
            <a:rPr lang="en-US" sz="1200" b="1" baseline="-25000">
              <a:effectLst/>
              <a:ea typeface="Calibri" panose="020F0502020204030204" pitchFamily="34" charset="0"/>
              <a:cs typeface="Times New Roman" panose="02020603050405020304" pitchFamily="18" charset="0"/>
            </a:rPr>
            <a:t>tolva</a:t>
          </a:r>
          <a:r>
            <a:rPr lang="en-US" sz="1100">
              <a:effectLst/>
              <a:ea typeface="Calibri" panose="020F0502020204030204" pitchFamily="34" charset="0"/>
              <a:cs typeface="Times New Roman" panose="02020603050405020304" pitchFamily="18" charset="0"/>
            </a:rPr>
            <a:t> </a:t>
          </a:r>
          <a:r>
            <a:rPr lang="en-US" sz="10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9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clientData/>
  </xdr:twoCellAnchor>
  <xdr:twoCellAnchor>
    <xdr:from>
      <xdr:col>13</xdr:col>
      <xdr:colOff>285750</xdr:colOff>
      <xdr:row>27</xdr:row>
      <xdr:rowOff>28575</xdr:rowOff>
    </xdr:from>
    <xdr:to>
      <xdr:col>14</xdr:col>
      <xdr:colOff>447675</xdr:colOff>
      <xdr:row>28</xdr:row>
      <xdr:rowOff>19050</xdr:rowOff>
    </xdr:to>
    <xdr:pic>
      <xdr:nvPicPr>
        <xdr:cNvPr id="243" name="Imagen 242"/>
        <xdr:cNvPicPr>
          <a:picLocks noChangeAspect="1" noChangeArrowheads="1"/>
        </xdr:cNvPicPr>
      </xdr:nvPicPr>
      <xdr:blipFill>
        <a:blip xmlns:r="http://schemas.openxmlformats.org/officeDocument/2006/relationships" r:embed="rId3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20000" y="5172075"/>
          <a:ext cx="77152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142875</xdr:colOff>
      <xdr:row>78</xdr:row>
      <xdr:rowOff>142874</xdr:rowOff>
    </xdr:from>
    <xdr:to>
      <xdr:col>0</xdr:col>
      <xdr:colOff>285750</xdr:colOff>
      <xdr:row>79</xdr:row>
      <xdr:rowOff>104775</xdr:rowOff>
    </xdr:to>
    <mc:AlternateContent xmlns:mc="http://schemas.openxmlformats.org/markup-compatibility/2006" xmlns:a14="http://schemas.microsoft.com/office/drawing/2010/main">
      <mc:Choice Requires="a14">
        <xdr:sp macro="" textlink="">
          <xdr:nvSpPr>
            <xdr:cNvPr id="245" name="Rectángulo 244"/>
            <xdr:cNvSpPr/>
          </xdr:nvSpPr>
          <xdr:spPr>
            <a:xfrm>
              <a:off x="142875" y="15392399"/>
              <a:ext cx="142875" cy="152401"/>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10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𝑾</m:t>
                        </m:r>
                      </m:e>
                      <m:sub>
                        <m:r>
                          <a:rPr lang="es-EC" sz="1000" b="1" i="1">
                            <a:effectLst/>
                            <a:latin typeface="Cambria Math" panose="02040503050406030204" pitchFamily="18" charset="0"/>
                            <a:ea typeface="Times New Roman" panose="02020603050405020304" pitchFamily="18" charset="0"/>
                            <a:cs typeface="Times New Roman" panose="02020603050405020304" pitchFamily="18" charset="0"/>
                          </a:rPr>
                          <m:t>𝑫</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m:t>
                        </m:r>
                      </m:sub>
                      <m:sup>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𝟓</m:t>
                        </m:r>
                      </m:sup>
                    </m:sSubSup>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9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245" name="Rectángulo 244"/>
            <xdr:cNvSpPr/>
          </xdr:nvSpPr>
          <xdr:spPr>
            <a:xfrm>
              <a:off x="142875" y="15392399"/>
              <a:ext cx="142875" cy="152401"/>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𝑾</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_(𝑫</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^𝟓</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9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0</xdr:col>
      <xdr:colOff>142875</xdr:colOff>
      <xdr:row>79</xdr:row>
      <xdr:rowOff>142874</xdr:rowOff>
    </xdr:from>
    <xdr:to>
      <xdr:col>0</xdr:col>
      <xdr:colOff>285750</xdr:colOff>
      <xdr:row>80</xdr:row>
      <xdr:rowOff>104775</xdr:rowOff>
    </xdr:to>
    <xdr:sp macro="" textlink="">
      <xdr:nvSpPr>
        <xdr:cNvPr id="249" name="Rectángulo 248"/>
        <xdr:cNvSpPr/>
      </xdr:nvSpPr>
      <xdr:spPr>
        <a:xfrm>
          <a:off x="142875" y="15392399"/>
          <a:ext cx="142875" cy="152401"/>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9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clientData/>
  </xdr:twoCellAnchor>
  <xdr:twoCellAnchor>
    <xdr:from>
      <xdr:col>0</xdr:col>
      <xdr:colOff>76200</xdr:colOff>
      <xdr:row>79</xdr:row>
      <xdr:rowOff>123825</xdr:rowOff>
    </xdr:from>
    <xdr:to>
      <xdr:col>1</xdr:col>
      <xdr:colOff>9525</xdr:colOff>
      <xdr:row>80</xdr:row>
      <xdr:rowOff>123825</xdr:rowOff>
    </xdr:to>
    <xdr:sp macro="" textlink="">
      <xdr:nvSpPr>
        <xdr:cNvPr id="252" name="Rectángulo 251"/>
        <xdr:cNvSpPr/>
      </xdr:nvSpPr>
      <xdr:spPr>
        <a:xfrm>
          <a:off x="76200" y="15563850"/>
          <a:ext cx="714375" cy="1905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200" b="1">
              <a:effectLst/>
              <a:ea typeface="Calibri" panose="020F0502020204030204" pitchFamily="34" charset="0"/>
              <a:cs typeface="Times New Roman" panose="02020603050405020304" pitchFamily="18" charset="0"/>
            </a:rPr>
            <a:t>F </a:t>
          </a:r>
          <a:r>
            <a:rPr lang="en-US" sz="1200" b="1" baseline="-25000">
              <a:effectLst/>
              <a:ea typeface="Calibri" panose="020F0502020204030204" pitchFamily="34" charset="0"/>
              <a:cs typeface="Times New Roman" panose="02020603050405020304" pitchFamily="18" charset="0"/>
            </a:rPr>
            <a:t>Molino</a:t>
          </a:r>
          <a:r>
            <a:rPr lang="en-US" sz="1000">
              <a:effectLst/>
              <a:ea typeface="Calibri" panose="020F0502020204030204" pitchFamily="34" charset="0"/>
              <a:cs typeface="Times New Roman" panose="02020603050405020304" pitchFamily="18" charset="0"/>
            </a:rPr>
            <a:t> =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9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clientData/>
  </xdr:twoCellAnchor>
  <xdr:twoCellAnchor>
    <xdr:from>
      <xdr:col>0</xdr:col>
      <xdr:colOff>171450</xdr:colOff>
      <xdr:row>86</xdr:row>
      <xdr:rowOff>19050</xdr:rowOff>
    </xdr:from>
    <xdr:to>
      <xdr:col>0</xdr:col>
      <xdr:colOff>638175</xdr:colOff>
      <xdr:row>86</xdr:row>
      <xdr:rowOff>64769</xdr:rowOff>
    </xdr:to>
    <mc:AlternateContent xmlns:mc="http://schemas.openxmlformats.org/markup-compatibility/2006" xmlns:a14="http://schemas.microsoft.com/office/drawing/2010/main">
      <mc:Choice Requires="a14">
        <xdr:sp macro="" textlink="">
          <xdr:nvSpPr>
            <xdr:cNvPr id="256" name="Rectángulo 255"/>
            <xdr:cNvSpPr/>
          </xdr:nvSpPr>
          <xdr:spPr>
            <a:xfrm>
              <a:off x="171450" y="16792575"/>
              <a:ext cx="466725" cy="4571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10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𝑾</m:t>
                        </m:r>
                      </m:e>
                      <m:sub>
                        <m:r>
                          <a:rPr lang="es-EC" sz="1000" b="1" i="1">
                            <a:effectLst/>
                            <a:latin typeface="Cambria Math" panose="02040503050406030204" pitchFamily="18" charset="0"/>
                            <a:ea typeface="Times New Roman" panose="02020603050405020304" pitchFamily="18" charset="0"/>
                            <a:cs typeface="Times New Roman" panose="02020603050405020304" pitchFamily="18" charset="0"/>
                          </a:rPr>
                          <m:t>𝑫</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m:t>
                        </m:r>
                      </m:sub>
                      <m:sup>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𝟕</m:t>
                        </m:r>
                      </m:sup>
                    </m:sSubSup>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256" name="Rectángulo 255"/>
            <xdr:cNvSpPr/>
          </xdr:nvSpPr>
          <xdr:spPr>
            <a:xfrm>
              <a:off x="171450" y="16792575"/>
              <a:ext cx="466725" cy="4571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𝑾</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_(𝑫</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^𝟕</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0</xdr:col>
      <xdr:colOff>0</xdr:colOff>
      <xdr:row>128</xdr:row>
      <xdr:rowOff>85726</xdr:rowOff>
    </xdr:from>
    <xdr:to>
      <xdr:col>1</xdr:col>
      <xdr:colOff>257175</xdr:colOff>
      <xdr:row>129</xdr:row>
      <xdr:rowOff>0</xdr:rowOff>
    </xdr:to>
    <xdr:sp macro="" textlink="">
      <xdr:nvSpPr>
        <xdr:cNvPr id="263" name="Rectángulo 262"/>
        <xdr:cNvSpPr/>
      </xdr:nvSpPr>
      <xdr:spPr>
        <a:xfrm>
          <a:off x="0" y="24860251"/>
          <a:ext cx="1038225" cy="10477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200" b="1">
              <a:effectLst/>
              <a:ea typeface="Calibri" panose="020F0502020204030204" pitchFamily="34" charset="0"/>
              <a:cs typeface="Times New Roman" panose="02020603050405020304" pitchFamily="18" charset="0"/>
            </a:rPr>
            <a:t>F </a:t>
          </a:r>
          <a:r>
            <a:rPr lang="es-419" sz="1200" b="1" baseline="-25000">
              <a:effectLst/>
              <a:ea typeface="Calibri" panose="020F0502020204030204" pitchFamily="34" charset="0"/>
              <a:cs typeface="Times New Roman" panose="02020603050405020304" pitchFamily="18" charset="0"/>
            </a:rPr>
            <a:t>mezcla</a:t>
          </a: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xdr:clientData/>
  </xdr:twoCellAnchor>
  <xdr:twoCellAnchor>
    <xdr:from>
      <xdr:col>0</xdr:col>
      <xdr:colOff>228600</xdr:colOff>
      <xdr:row>128</xdr:row>
      <xdr:rowOff>28575</xdr:rowOff>
    </xdr:from>
    <xdr:to>
      <xdr:col>0</xdr:col>
      <xdr:colOff>695325</xdr:colOff>
      <xdr:row>128</xdr:row>
      <xdr:rowOff>74294</xdr:rowOff>
    </xdr:to>
    <mc:AlternateContent xmlns:mc="http://schemas.openxmlformats.org/markup-compatibility/2006" xmlns:a14="http://schemas.microsoft.com/office/drawing/2010/main">
      <mc:Choice Requires="a14">
        <xdr:sp macro="" textlink="">
          <xdr:nvSpPr>
            <xdr:cNvPr id="264" name="Rectángulo 263"/>
            <xdr:cNvSpPr/>
          </xdr:nvSpPr>
          <xdr:spPr>
            <a:xfrm>
              <a:off x="228600" y="24803100"/>
              <a:ext cx="466725" cy="4571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10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𝑾</m:t>
                        </m:r>
                      </m:e>
                      <m:sub>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𝒔𝒐𝒍𝒅</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m:t>
                        </m:r>
                      </m:sub>
                      <m:sup>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𝟕</m:t>
                        </m:r>
                      </m:sup>
                    </m:sSubSup>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264" name="Rectángulo 263"/>
            <xdr:cNvSpPr/>
          </xdr:nvSpPr>
          <xdr:spPr>
            <a:xfrm>
              <a:off x="228600" y="24803100"/>
              <a:ext cx="466725" cy="4571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𝑾</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𝒔𝒐𝒍𝒅=</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^𝟕</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13</xdr:col>
      <xdr:colOff>247650</xdr:colOff>
      <xdr:row>134</xdr:row>
      <xdr:rowOff>0</xdr:rowOff>
    </xdr:from>
    <xdr:to>
      <xdr:col>16</xdr:col>
      <xdr:colOff>152400</xdr:colOff>
      <xdr:row>134</xdr:row>
      <xdr:rowOff>180975</xdr:rowOff>
    </xdr:to>
    <xdr:pic>
      <xdr:nvPicPr>
        <xdr:cNvPr id="265" name="Imagen 264"/>
        <xdr:cNvPicPr>
          <a:picLocks noChangeAspect="1" noChangeArrowheads="1"/>
        </xdr:cNvPicPr>
      </xdr:nvPicPr>
      <xdr:blipFill>
        <a:blip xmlns:r="http://schemas.openxmlformats.org/officeDocument/2006/relationships" r:embed="rId3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81900" y="25917525"/>
          <a:ext cx="17335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66675</xdr:colOff>
      <xdr:row>135</xdr:row>
      <xdr:rowOff>47625</xdr:rowOff>
    </xdr:from>
    <xdr:to>
      <xdr:col>13</xdr:col>
      <xdr:colOff>542925</xdr:colOff>
      <xdr:row>136</xdr:row>
      <xdr:rowOff>38100</xdr:rowOff>
    </xdr:to>
    <xdr:pic>
      <xdr:nvPicPr>
        <xdr:cNvPr id="266" name="Imagen 265"/>
        <xdr:cNvPicPr>
          <a:picLocks noChangeAspect="1" noChangeArrowheads="1"/>
        </xdr:cNvPicPr>
      </xdr:nvPicPr>
      <xdr:blipFill>
        <a:blip xmlns:r="http://schemas.openxmlformats.org/officeDocument/2006/relationships" r:embed="rId3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400925" y="26155650"/>
          <a:ext cx="4762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600075</xdr:colOff>
      <xdr:row>134</xdr:row>
      <xdr:rowOff>161925</xdr:rowOff>
    </xdr:from>
    <xdr:to>
      <xdr:col>15</xdr:col>
      <xdr:colOff>257175</xdr:colOff>
      <xdr:row>136</xdr:row>
      <xdr:rowOff>114300</xdr:rowOff>
    </xdr:to>
    <xdr:pic>
      <xdr:nvPicPr>
        <xdr:cNvPr id="267" name="Imagen 266"/>
        <xdr:cNvPicPr>
          <a:picLocks noChangeAspect="1" noChangeArrowheads="1"/>
        </xdr:cNvPicPr>
      </xdr:nvPicPr>
      <xdr:blipFill>
        <a:blip xmlns:r="http://schemas.openxmlformats.org/officeDocument/2006/relationships" r:embed="rId4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43925" y="26079450"/>
          <a:ext cx="2667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114300</xdr:colOff>
      <xdr:row>137</xdr:row>
      <xdr:rowOff>38100</xdr:rowOff>
    </xdr:from>
    <xdr:to>
      <xdr:col>13</xdr:col>
      <xdr:colOff>590550</xdr:colOff>
      <xdr:row>138</xdr:row>
      <xdr:rowOff>28575</xdr:rowOff>
    </xdr:to>
    <xdr:pic>
      <xdr:nvPicPr>
        <xdr:cNvPr id="268" name="Imagen 267"/>
        <xdr:cNvPicPr>
          <a:picLocks noChangeAspect="1" noChangeArrowheads="1"/>
        </xdr:cNvPicPr>
      </xdr:nvPicPr>
      <xdr:blipFill>
        <a:blip xmlns:r="http://schemas.openxmlformats.org/officeDocument/2006/relationships" r:embed="rId3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448550" y="26527125"/>
          <a:ext cx="4762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28575</xdr:colOff>
      <xdr:row>137</xdr:row>
      <xdr:rowOff>28575</xdr:rowOff>
    </xdr:from>
    <xdr:to>
      <xdr:col>15</xdr:col>
      <xdr:colOff>180975</xdr:colOff>
      <xdr:row>138</xdr:row>
      <xdr:rowOff>151840</xdr:rowOff>
    </xdr:to>
    <xdr:pic>
      <xdr:nvPicPr>
        <xdr:cNvPr id="269" name="Imagen 268"/>
        <xdr:cNvPicPr>
          <a:picLocks noChangeAspect="1" noChangeArrowheads="1"/>
        </xdr:cNvPicPr>
      </xdr:nvPicPr>
      <xdr:blipFill>
        <a:blip xmlns:r="http://schemas.openxmlformats.org/officeDocument/2006/relationships" r:embed="rId2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82025" y="26517600"/>
          <a:ext cx="152400" cy="313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476250</xdr:colOff>
      <xdr:row>141</xdr:row>
      <xdr:rowOff>28575</xdr:rowOff>
    </xdr:from>
    <xdr:to>
      <xdr:col>17</xdr:col>
      <xdr:colOff>552450</xdr:colOff>
      <xdr:row>142</xdr:row>
      <xdr:rowOff>19050</xdr:rowOff>
    </xdr:to>
    <xdr:pic>
      <xdr:nvPicPr>
        <xdr:cNvPr id="300" name="Imagen 299"/>
        <xdr:cNvPicPr>
          <a:picLocks noChangeAspect="1" noChangeArrowheads="1"/>
        </xdr:cNvPicPr>
      </xdr:nvPicPr>
      <xdr:blipFill>
        <a:blip xmlns:r="http://schemas.openxmlformats.org/officeDocument/2006/relationships" r:embed="rId4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877175" y="27279600"/>
          <a:ext cx="23526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28575</xdr:colOff>
      <xdr:row>142</xdr:row>
      <xdr:rowOff>28575</xdr:rowOff>
    </xdr:from>
    <xdr:to>
      <xdr:col>17</xdr:col>
      <xdr:colOff>304800</xdr:colOff>
      <xdr:row>143</xdr:row>
      <xdr:rowOff>19050</xdr:rowOff>
    </xdr:to>
    <xdr:pic>
      <xdr:nvPicPr>
        <xdr:cNvPr id="301" name="Imagen 300"/>
        <xdr:cNvPicPr>
          <a:picLocks noChangeAspect="1" noChangeArrowheads="1"/>
        </xdr:cNvPicPr>
      </xdr:nvPicPr>
      <xdr:blipFill>
        <a:blip xmlns:r="http://schemas.openxmlformats.org/officeDocument/2006/relationships" r:embed="rId4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039100" y="27470100"/>
          <a:ext cx="19431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95250</xdr:colOff>
      <xdr:row>143</xdr:row>
      <xdr:rowOff>0</xdr:rowOff>
    </xdr:from>
    <xdr:to>
      <xdr:col>14</xdr:col>
      <xdr:colOff>400050</xdr:colOff>
      <xdr:row>144</xdr:row>
      <xdr:rowOff>142875</xdr:rowOff>
    </xdr:to>
    <xdr:pic>
      <xdr:nvPicPr>
        <xdr:cNvPr id="302" name="Imagen 301"/>
        <xdr:cNvPicPr>
          <a:picLocks noChangeAspect="1" noChangeArrowheads="1"/>
        </xdr:cNvPicPr>
      </xdr:nvPicPr>
      <xdr:blipFill>
        <a:blip xmlns:r="http://schemas.openxmlformats.org/officeDocument/2006/relationships" r:embed="rId4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05775" y="27632025"/>
          <a:ext cx="3048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447675</xdr:colOff>
      <xdr:row>142</xdr:row>
      <xdr:rowOff>180975</xdr:rowOff>
    </xdr:from>
    <xdr:to>
      <xdr:col>17</xdr:col>
      <xdr:colOff>19050</xdr:colOff>
      <xdr:row>144</xdr:row>
      <xdr:rowOff>133350</xdr:rowOff>
    </xdr:to>
    <xdr:pic>
      <xdr:nvPicPr>
        <xdr:cNvPr id="304" name="Imagen 303"/>
        <xdr:cNvPicPr>
          <a:picLocks noChangeAspect="1" noChangeArrowheads="1"/>
        </xdr:cNvPicPr>
      </xdr:nvPicPr>
      <xdr:blipFill>
        <a:blip xmlns:r="http://schemas.openxmlformats.org/officeDocument/2006/relationships" r:embed="rId4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067800" y="27622500"/>
          <a:ext cx="62865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38100</xdr:colOff>
      <xdr:row>143</xdr:row>
      <xdr:rowOff>38100</xdr:rowOff>
    </xdr:from>
    <xdr:to>
      <xdr:col>18</xdr:col>
      <xdr:colOff>200025</xdr:colOff>
      <xdr:row>144</xdr:row>
      <xdr:rowOff>180975</xdr:rowOff>
    </xdr:to>
    <xdr:pic>
      <xdr:nvPicPr>
        <xdr:cNvPr id="305" name="Imagen 304"/>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353675" y="27670125"/>
          <a:ext cx="16192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190500</xdr:colOff>
      <xdr:row>145</xdr:row>
      <xdr:rowOff>19050</xdr:rowOff>
    </xdr:from>
    <xdr:to>
      <xdr:col>13</xdr:col>
      <xdr:colOff>533400</xdr:colOff>
      <xdr:row>146</xdr:row>
      <xdr:rowOff>9525</xdr:rowOff>
    </xdr:to>
    <xdr:pic>
      <xdr:nvPicPr>
        <xdr:cNvPr id="306" name="Imagen 305"/>
        <xdr:cNvPicPr>
          <a:picLocks noChangeAspect="1" noChangeArrowheads="1"/>
        </xdr:cNvPicPr>
      </xdr:nvPicPr>
      <xdr:blipFill>
        <a:blip xmlns:r="http://schemas.openxmlformats.org/officeDocument/2006/relationships" r:embed="rId4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91425" y="28032075"/>
          <a:ext cx="3429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428625</xdr:colOff>
      <xdr:row>144</xdr:row>
      <xdr:rowOff>171450</xdr:rowOff>
    </xdr:from>
    <xdr:to>
      <xdr:col>14</xdr:col>
      <xdr:colOff>533400</xdr:colOff>
      <xdr:row>146</xdr:row>
      <xdr:rowOff>6163</xdr:rowOff>
    </xdr:to>
    <xdr:pic>
      <xdr:nvPicPr>
        <xdr:cNvPr id="307" name="Imagen 306"/>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439150" y="27993975"/>
          <a:ext cx="104775" cy="215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600075</xdr:colOff>
      <xdr:row>145</xdr:row>
      <xdr:rowOff>38100</xdr:rowOff>
    </xdr:from>
    <xdr:to>
      <xdr:col>15</xdr:col>
      <xdr:colOff>95250</xdr:colOff>
      <xdr:row>146</xdr:row>
      <xdr:rowOff>28575</xdr:rowOff>
    </xdr:to>
    <xdr:pic>
      <xdr:nvPicPr>
        <xdr:cNvPr id="308" name="Imagen 307"/>
        <xdr:cNvPicPr>
          <a:picLocks noChangeAspect="1" noChangeArrowheads="1"/>
        </xdr:cNvPicPr>
      </xdr:nvPicPr>
      <xdr:blipFill>
        <a:blip xmlns:r="http://schemas.openxmlformats.org/officeDocument/2006/relationships" r:embed="rId4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10600" y="28051125"/>
          <a:ext cx="1047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514350</xdr:colOff>
      <xdr:row>144</xdr:row>
      <xdr:rowOff>152400</xdr:rowOff>
    </xdr:from>
    <xdr:to>
      <xdr:col>16</xdr:col>
      <xdr:colOff>9525</xdr:colOff>
      <xdr:row>145</xdr:row>
      <xdr:rowOff>177613</xdr:rowOff>
    </xdr:to>
    <xdr:pic>
      <xdr:nvPicPr>
        <xdr:cNvPr id="309" name="Imagen 308"/>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34475" y="27974925"/>
          <a:ext cx="104775" cy="215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304800</xdr:colOff>
      <xdr:row>146</xdr:row>
      <xdr:rowOff>38101</xdr:rowOff>
    </xdr:from>
    <xdr:to>
      <xdr:col>15</xdr:col>
      <xdr:colOff>400050</xdr:colOff>
      <xdr:row>147</xdr:row>
      <xdr:rowOff>43704</xdr:rowOff>
    </xdr:to>
    <xdr:pic>
      <xdr:nvPicPr>
        <xdr:cNvPr id="310" name="Imagen 309"/>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953500" y="28241626"/>
          <a:ext cx="95250" cy="196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247650</xdr:colOff>
      <xdr:row>147</xdr:row>
      <xdr:rowOff>9525</xdr:rowOff>
    </xdr:from>
    <xdr:to>
      <xdr:col>13</xdr:col>
      <xdr:colOff>590550</xdr:colOff>
      <xdr:row>148</xdr:row>
      <xdr:rowOff>0</xdr:rowOff>
    </xdr:to>
    <xdr:pic>
      <xdr:nvPicPr>
        <xdr:cNvPr id="312" name="Imagen 311"/>
        <xdr:cNvPicPr>
          <a:picLocks noChangeAspect="1" noChangeArrowheads="1"/>
        </xdr:cNvPicPr>
      </xdr:nvPicPr>
      <xdr:blipFill>
        <a:blip xmlns:r="http://schemas.openxmlformats.org/officeDocument/2006/relationships" r:embed="rId4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48575" y="28594050"/>
          <a:ext cx="3429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133</xdr:row>
      <xdr:rowOff>9525</xdr:rowOff>
    </xdr:from>
    <xdr:to>
      <xdr:col>0</xdr:col>
      <xdr:colOff>695325</xdr:colOff>
      <xdr:row>134</xdr:row>
      <xdr:rowOff>0</xdr:rowOff>
    </xdr:to>
    <xdr:pic>
      <xdr:nvPicPr>
        <xdr:cNvPr id="313" name="Imagen 312"/>
        <xdr:cNvPicPr>
          <a:picLocks noChangeAspect="1" noChangeArrowheads="1"/>
        </xdr:cNvPicPr>
      </xdr:nvPicPr>
      <xdr:blipFill>
        <a:blip xmlns:r="http://schemas.openxmlformats.org/officeDocument/2006/relationships" r:embed="rId3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9075" y="25736550"/>
          <a:ext cx="4762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314325</xdr:colOff>
      <xdr:row>134</xdr:row>
      <xdr:rowOff>47625</xdr:rowOff>
    </xdr:from>
    <xdr:to>
      <xdr:col>0</xdr:col>
      <xdr:colOff>590550</xdr:colOff>
      <xdr:row>135</xdr:row>
      <xdr:rowOff>2910</xdr:rowOff>
    </xdr:to>
    <xdr:pic>
      <xdr:nvPicPr>
        <xdr:cNvPr id="315" name="Imagen 314"/>
        <xdr:cNvPicPr>
          <a:picLocks noChangeAspect="1" noChangeArrowheads="1"/>
        </xdr:cNvPicPr>
      </xdr:nvPicPr>
      <xdr:blipFill>
        <a:blip xmlns:r="http://schemas.openxmlformats.org/officeDocument/2006/relationships" r:embed="rId4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4325" y="25965150"/>
          <a:ext cx="276225" cy="145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333375</xdr:colOff>
      <xdr:row>135</xdr:row>
      <xdr:rowOff>0</xdr:rowOff>
    </xdr:from>
    <xdr:to>
      <xdr:col>0</xdr:col>
      <xdr:colOff>428625</xdr:colOff>
      <xdr:row>135</xdr:row>
      <xdr:rowOff>180975</xdr:rowOff>
    </xdr:to>
    <xdr:pic>
      <xdr:nvPicPr>
        <xdr:cNvPr id="316" name="Imagen 315"/>
        <xdr:cNvPicPr>
          <a:picLocks noChangeAspect="1" noChangeArrowheads="1"/>
        </xdr:cNvPicPr>
      </xdr:nvPicPr>
      <xdr:blipFill>
        <a:blip xmlns:r="http://schemas.openxmlformats.org/officeDocument/2006/relationships" r:embed="rId3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3375" y="24203025"/>
          <a:ext cx="952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xdr:colOff>
      <xdr:row>149</xdr:row>
      <xdr:rowOff>0</xdr:rowOff>
    </xdr:from>
    <xdr:to>
      <xdr:col>14</xdr:col>
      <xdr:colOff>390525</xdr:colOff>
      <xdr:row>151</xdr:row>
      <xdr:rowOff>104774</xdr:rowOff>
    </xdr:to>
    <xdr:sp macro="" textlink="">
      <xdr:nvSpPr>
        <xdr:cNvPr id="318" name="Rectángulo 317"/>
        <xdr:cNvSpPr/>
      </xdr:nvSpPr>
      <xdr:spPr>
        <a:xfrm>
          <a:off x="809625" y="28775025"/>
          <a:ext cx="7591425" cy="48577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4.</a:t>
          </a:r>
          <a:r>
            <a:rPr lang="es-EC" sz="1100" b="1" baseline="0"/>
            <a:t> Conclusión: Se obtuvo mediante el calculo de balance de masa que el flujo de salida de la corriente 9 es de 4687,012 kg/h; tambien se logro obtener que la fraccion masica de agua a la salida de la etapa de maduracion es de 0,0505</a:t>
          </a:r>
        </a:p>
        <a:p>
          <a:pPr algn="l"/>
          <a:endParaRPr lang="es-EC" sz="1100" b="1"/>
        </a:p>
      </xdr:txBody>
    </xdr:sp>
    <xdr:clientData/>
  </xdr:twoCellAnchor>
  <xdr:twoCellAnchor>
    <xdr:from>
      <xdr:col>1</xdr:col>
      <xdr:colOff>0</xdr:colOff>
      <xdr:row>153</xdr:row>
      <xdr:rowOff>0</xdr:rowOff>
    </xdr:from>
    <xdr:to>
      <xdr:col>14</xdr:col>
      <xdr:colOff>257175</xdr:colOff>
      <xdr:row>156</xdr:row>
      <xdr:rowOff>66675</xdr:rowOff>
    </xdr:to>
    <xdr:sp macro="" textlink="">
      <xdr:nvSpPr>
        <xdr:cNvPr id="319" name="Rectángulo 318"/>
        <xdr:cNvSpPr/>
      </xdr:nvSpPr>
      <xdr:spPr>
        <a:xfrm>
          <a:off x="781050" y="29537025"/>
          <a:ext cx="7486650" cy="6381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U5. Luego de madurar la mezcla se procede a ingresarla</a:t>
          </a:r>
          <a:r>
            <a:rPr lang="es-EC" sz="1100" b="1" baseline="0"/>
            <a:t> nuevamente a una tolva.</a:t>
          </a:r>
        </a:p>
        <a:p>
          <a:pPr algn="l"/>
          <a:r>
            <a:rPr lang="es-EC" sz="1100" b="1" baseline="0"/>
            <a:t>1. Objeto: </a:t>
          </a:r>
        </a:p>
        <a:p>
          <a:pPr algn="l"/>
          <a:r>
            <a:rPr lang="es-EC" sz="1100" b="1" baseline="0"/>
            <a:t>a) Realice el respectivo balance de masa desde el ingreso de la mezcla a la tolva hasta su salida. </a:t>
          </a:r>
          <a:endParaRPr lang="es-EC" sz="1100" b="1"/>
        </a:p>
      </xdr:txBody>
    </xdr:sp>
    <xdr:clientData/>
  </xdr:twoCellAnchor>
  <xdr:twoCellAnchor>
    <xdr:from>
      <xdr:col>4</xdr:col>
      <xdr:colOff>285750</xdr:colOff>
      <xdr:row>158</xdr:row>
      <xdr:rowOff>47625</xdr:rowOff>
    </xdr:from>
    <xdr:to>
      <xdr:col>13</xdr:col>
      <xdr:colOff>76200</xdr:colOff>
      <xdr:row>162</xdr:row>
      <xdr:rowOff>155575</xdr:rowOff>
    </xdr:to>
    <xdr:grpSp>
      <xdr:nvGrpSpPr>
        <xdr:cNvPr id="320" name="Grupo 319"/>
        <xdr:cNvGrpSpPr/>
      </xdr:nvGrpSpPr>
      <xdr:grpSpPr>
        <a:xfrm>
          <a:off x="2562225" y="30537150"/>
          <a:ext cx="5153025" cy="869950"/>
          <a:chOff x="-276225" y="3175"/>
          <a:chExt cx="4914900" cy="869950"/>
        </a:xfrm>
      </xdr:grpSpPr>
      <xdr:grpSp>
        <xdr:nvGrpSpPr>
          <xdr:cNvPr id="321" name="Grupo 320"/>
          <xdr:cNvGrpSpPr/>
        </xdr:nvGrpSpPr>
        <xdr:grpSpPr>
          <a:xfrm>
            <a:off x="-257175" y="85724"/>
            <a:ext cx="4704973" cy="578015"/>
            <a:chOff x="-447675" y="-1"/>
            <a:chExt cx="4704973" cy="578015"/>
          </a:xfrm>
        </xdr:grpSpPr>
        <xdr:grpSp>
          <xdr:nvGrpSpPr>
            <xdr:cNvPr id="323" name="Grupo 322"/>
            <xdr:cNvGrpSpPr/>
          </xdr:nvGrpSpPr>
          <xdr:grpSpPr>
            <a:xfrm>
              <a:off x="-447675" y="-1"/>
              <a:ext cx="4704973" cy="578015"/>
              <a:chOff x="-22414" y="318976"/>
              <a:chExt cx="4705419" cy="579027"/>
            </a:xfrm>
          </xdr:grpSpPr>
          <xdr:grpSp>
            <xdr:nvGrpSpPr>
              <xdr:cNvPr id="326" name="Grupo 325"/>
              <xdr:cNvGrpSpPr/>
            </xdr:nvGrpSpPr>
            <xdr:grpSpPr>
              <a:xfrm>
                <a:off x="-22414" y="538143"/>
                <a:ext cx="4705419" cy="359860"/>
                <a:chOff x="-617838" y="-36015"/>
                <a:chExt cx="4705419" cy="359860"/>
              </a:xfrm>
            </xdr:grpSpPr>
            <xdr:sp macro="" textlink="">
              <xdr:nvSpPr>
                <xdr:cNvPr id="328" name="Rectángulo 327"/>
                <xdr:cNvSpPr/>
              </xdr:nvSpPr>
              <xdr:spPr>
                <a:xfrm>
                  <a:off x="2944581" y="47410"/>
                  <a:ext cx="1143000" cy="2667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S=?</a:t>
                  </a:r>
                </a:p>
              </xdr:txBody>
            </xdr:sp>
            <mc:AlternateContent xmlns:mc="http://schemas.openxmlformats.org/markup-compatibility/2006" xmlns:a14="http://schemas.microsoft.com/office/drawing/2010/main">
              <mc:Choice Requires="a14">
                <xdr:sp macro="" textlink="">
                  <xdr:nvSpPr>
                    <xdr:cNvPr id="329" name="Rectángulo 328"/>
                    <xdr:cNvSpPr/>
                  </xdr:nvSpPr>
                  <xdr:spPr>
                    <a:xfrm>
                      <a:off x="-617838" y="-36015"/>
                      <a:ext cx="1763986" cy="327888"/>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200" b="1">
                          <a:effectLst/>
                          <a:ea typeface="Calibri" panose="020F0502020204030204" pitchFamily="34" charset="0"/>
                          <a:cs typeface="Times New Roman" panose="02020603050405020304" pitchFamily="18" charset="0"/>
                        </a:rPr>
                        <a:t>F </a:t>
                      </a:r>
                      <a:r>
                        <a:rPr lang="es-419" sz="1200" b="1" baseline="-25000">
                          <a:effectLst/>
                          <a:ea typeface="Calibri" panose="020F0502020204030204" pitchFamily="34" charset="0"/>
                          <a:cs typeface="Times New Roman" panose="02020603050405020304" pitchFamily="18" charset="0"/>
                        </a:rPr>
                        <a:t>maduración</a:t>
                      </a:r>
                      <a:r>
                        <a:rPr lang="es-419" sz="1100">
                          <a:effectLst/>
                          <a:ea typeface="Calibri" panose="020F0502020204030204" pitchFamily="34" charset="0"/>
                          <a:cs typeface="Times New Roman" panose="02020603050405020304" pitchFamily="18" charset="0"/>
                        </a:rPr>
                        <a:t>=</a:t>
                      </a:r>
                      <a14:m>
                        <m:oMath xmlns:m="http://schemas.openxmlformats.org/officeDocument/2006/math">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468</m:t>
                          </m:r>
                          <m:r>
                            <a:rPr lang="es-EC" sz="1100" b="0" i="1">
                              <a:effectLst/>
                              <a:latin typeface="Cambria Math" panose="02040503050406030204" pitchFamily="18" charset="0"/>
                              <a:ea typeface="Times New Roman" panose="02020603050405020304" pitchFamily="18" charset="0"/>
                              <a:cs typeface="Times New Roman" panose="02020603050405020304" pitchFamily="18" charset="0"/>
                            </a:rPr>
                            <m:t>7.012</m:t>
                          </m:r>
                        </m:oMath>
                      </a14:m>
                      <a:r>
                        <a:rPr lang="es-419" sz="1100">
                          <a:effectLst/>
                          <a:ea typeface="Calibri" panose="020F0502020204030204" pitchFamily="34" charset="0"/>
                          <a:cs typeface="Times New Roman" panose="02020603050405020304" pitchFamily="18" charset="0"/>
                        </a:rPr>
                        <a:t>kg/h</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329" name="Rectángulo 328"/>
                    <xdr:cNvSpPr/>
                  </xdr:nvSpPr>
                  <xdr:spPr>
                    <a:xfrm>
                      <a:off x="-617838" y="-36015"/>
                      <a:ext cx="1763986" cy="327888"/>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200" b="1">
                          <a:effectLst/>
                          <a:ea typeface="Calibri" panose="020F0502020204030204" pitchFamily="34" charset="0"/>
                          <a:cs typeface="Times New Roman" panose="02020603050405020304" pitchFamily="18" charset="0"/>
                        </a:rPr>
                        <a:t>F </a:t>
                      </a:r>
                      <a:r>
                        <a:rPr lang="es-419" sz="1200" b="1" baseline="-25000">
                          <a:effectLst/>
                          <a:ea typeface="Calibri" panose="020F0502020204030204" pitchFamily="34" charset="0"/>
                          <a:cs typeface="Times New Roman" panose="02020603050405020304" pitchFamily="18" charset="0"/>
                        </a:rPr>
                        <a:t>maduración</a:t>
                      </a:r>
                      <a:r>
                        <a:rPr lang="es-419" sz="1100">
                          <a:effectLst/>
                          <a:ea typeface="Calibri" panose="020F0502020204030204" pitchFamily="34" charset="0"/>
                          <a:cs typeface="Times New Roman" panose="02020603050405020304" pitchFamily="18" charset="0"/>
                        </a:rPr>
                        <a:t>=</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468</a:t>
                      </a:r>
                      <a:r>
                        <a:rPr lang="es-EC" sz="1100" b="0" i="0">
                          <a:effectLst/>
                          <a:latin typeface="Cambria Math" panose="02040503050406030204" pitchFamily="18" charset="0"/>
                          <a:ea typeface="Times New Roman" panose="02020603050405020304" pitchFamily="18" charset="0"/>
                          <a:cs typeface="Times New Roman" panose="02020603050405020304" pitchFamily="18" charset="0"/>
                        </a:rPr>
                        <a:t>7.012</a:t>
                      </a:r>
                      <a:r>
                        <a:rPr lang="es-419" sz="1100">
                          <a:effectLst/>
                          <a:ea typeface="Calibri" panose="020F0502020204030204" pitchFamily="34" charset="0"/>
                          <a:cs typeface="Times New Roman" panose="02020603050405020304" pitchFamily="18" charset="0"/>
                        </a:rPr>
                        <a:t>kg/h</a:t>
                      </a:r>
                      <a:endParaRPr lang="es-EC" sz="1100">
                        <a:effectLst/>
                        <a:ea typeface="Calibri" panose="020F0502020204030204" pitchFamily="34" charset="0"/>
                        <a:cs typeface="Times New Roman" panose="02020603050405020304" pitchFamily="18" charset="0"/>
                      </a:endParaRPr>
                    </a:p>
                  </xdr:txBody>
                </xdr:sp>
              </mc:Fallback>
            </mc:AlternateContent>
            <xdr:grpSp>
              <xdr:nvGrpSpPr>
                <xdr:cNvPr id="330" name="Grupo 329"/>
                <xdr:cNvGrpSpPr/>
              </xdr:nvGrpSpPr>
              <xdr:grpSpPr>
                <a:xfrm>
                  <a:off x="1020725" y="-5"/>
                  <a:ext cx="2318030" cy="323850"/>
                  <a:chOff x="0" y="-5"/>
                  <a:chExt cx="3108164" cy="323850"/>
                </a:xfrm>
              </xdr:grpSpPr>
              <xdr:cxnSp macro="">
                <xdr:nvCxnSpPr>
                  <xdr:cNvPr id="331" name="Conector recto de flecha 330"/>
                  <xdr:cNvCxnSpPr/>
                </xdr:nvCxnSpPr>
                <xdr:spPr>
                  <a:xfrm>
                    <a:off x="2492369" y="172557"/>
                    <a:ext cx="61579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nvGrpSpPr>
                  <xdr:cNvPr id="332" name="Grupo 331"/>
                  <xdr:cNvGrpSpPr/>
                </xdr:nvGrpSpPr>
                <xdr:grpSpPr>
                  <a:xfrm>
                    <a:off x="0" y="-5"/>
                    <a:ext cx="2482230" cy="323850"/>
                    <a:chOff x="0" y="-5"/>
                    <a:chExt cx="2572923" cy="323850"/>
                  </a:xfrm>
                </xdr:grpSpPr>
                <xdr:sp macro="" textlink="">
                  <xdr:nvSpPr>
                    <xdr:cNvPr id="333" name="Rectángulo 332"/>
                    <xdr:cNvSpPr/>
                  </xdr:nvSpPr>
                  <xdr:spPr>
                    <a:xfrm>
                      <a:off x="638142" y="-5"/>
                      <a:ext cx="1934781" cy="32385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200000"/>
                        </a:lnSpc>
                        <a:spcAft>
                          <a:spcPts val="800"/>
                        </a:spcAft>
                      </a:pPr>
                      <a:r>
                        <a:rPr lang="es-419" sz="1200" b="1">
                          <a:effectLst/>
                          <a:latin typeface="Times New Roman" panose="02020603050405020304" pitchFamily="18" charset="0"/>
                          <a:ea typeface="Calibri" panose="020F0502020204030204" pitchFamily="34" charset="0"/>
                          <a:cs typeface="Times New Roman" panose="02020603050405020304" pitchFamily="18" charset="0"/>
                        </a:rPr>
                        <a:t>Tolva estacionaria</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cxnSp macro="">
                  <xdr:nvCxnSpPr>
                    <xdr:cNvPr id="334" name="Conector recto de flecha 333"/>
                    <xdr:cNvCxnSpPr/>
                  </xdr:nvCxnSpPr>
                  <xdr:spPr>
                    <a:xfrm>
                      <a:off x="0" y="161925"/>
                      <a:ext cx="6381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grpSp>
          </xdr:grpSp>
          <xdr:sp macro="" textlink="">
            <xdr:nvSpPr>
              <xdr:cNvPr id="327" name="Rectángulo 326"/>
              <xdr:cNvSpPr/>
            </xdr:nvSpPr>
            <xdr:spPr>
              <a:xfrm>
                <a:off x="2562447" y="318976"/>
                <a:ext cx="425302" cy="25518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U5</a:t>
                </a:r>
              </a:p>
            </xdr:txBody>
          </xdr:sp>
        </xdr:grpSp>
        <xdr:sp macro="" textlink="">
          <xdr:nvSpPr>
            <xdr:cNvPr id="324" name="Rectángulo 323"/>
            <xdr:cNvSpPr/>
          </xdr:nvSpPr>
          <xdr:spPr>
            <a:xfrm>
              <a:off x="1323975" y="200025"/>
              <a:ext cx="228590" cy="311677"/>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9 </a:t>
              </a:r>
            </a:p>
          </xdr:txBody>
        </xdr:sp>
        <xdr:sp macro="" textlink="">
          <xdr:nvSpPr>
            <xdr:cNvPr id="325" name="Rectángulo 324"/>
            <xdr:cNvSpPr/>
          </xdr:nvSpPr>
          <xdr:spPr>
            <a:xfrm>
              <a:off x="3143250" y="200025"/>
              <a:ext cx="365080" cy="311677"/>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10 </a:t>
              </a:r>
            </a:p>
          </xdr:txBody>
        </xdr:sp>
      </xdr:grpSp>
      <xdr:sp macro="" textlink="">
        <xdr:nvSpPr>
          <xdr:cNvPr id="322" name="Elipse 321"/>
          <xdr:cNvSpPr/>
        </xdr:nvSpPr>
        <xdr:spPr>
          <a:xfrm>
            <a:off x="-276225" y="3175"/>
            <a:ext cx="4914900" cy="869950"/>
          </a:xfrm>
          <a:prstGeom prst="ellipse">
            <a:avLst/>
          </a:prstGeom>
          <a:noFill/>
          <a:ln>
            <a:solidFill>
              <a:schemeClr val="tx1"/>
            </a:solidFill>
            <a:prstDash val="dashDot"/>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C"/>
          </a:p>
        </xdr:txBody>
      </xdr:sp>
    </xdr:grpSp>
    <xdr:clientData/>
  </xdr:twoCellAnchor>
  <xdr:twoCellAnchor>
    <xdr:from>
      <xdr:col>0</xdr:col>
      <xdr:colOff>0</xdr:colOff>
      <xdr:row>159</xdr:row>
      <xdr:rowOff>161925</xdr:rowOff>
    </xdr:from>
    <xdr:to>
      <xdr:col>1</xdr:col>
      <xdr:colOff>85725</xdr:colOff>
      <xdr:row>161</xdr:row>
      <xdr:rowOff>19050</xdr:rowOff>
    </xdr:to>
    <xdr:sp macro="" textlink="">
      <xdr:nvSpPr>
        <xdr:cNvPr id="337" name="Rectángulo 336"/>
        <xdr:cNvSpPr/>
      </xdr:nvSpPr>
      <xdr:spPr>
        <a:xfrm>
          <a:off x="0" y="30841950"/>
          <a:ext cx="866775" cy="2381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200" b="1">
              <a:effectLst/>
              <a:ea typeface="Calibri" panose="020F0502020204030204" pitchFamily="34" charset="0"/>
              <a:cs typeface="Times New Roman" panose="02020603050405020304" pitchFamily="18" charset="0"/>
            </a:rPr>
            <a:t>F </a:t>
          </a:r>
          <a:r>
            <a:rPr lang="es-419" sz="1200" b="1" baseline="-25000">
              <a:effectLst/>
              <a:ea typeface="Calibri" panose="020F0502020204030204" pitchFamily="34" charset="0"/>
              <a:cs typeface="Times New Roman" panose="02020603050405020304" pitchFamily="18" charset="0"/>
            </a:rPr>
            <a:t>maduración</a:t>
          </a:r>
          <a:r>
            <a:rPr lang="es-419" sz="1100">
              <a:effectLst/>
              <a:ea typeface="Calibri" panose="020F0502020204030204" pitchFamily="34" charset="0"/>
              <a:cs typeface="Times New Roman" panose="02020603050405020304" pitchFamily="18" charset="0"/>
            </a:rPr>
            <a:t>=</a:t>
          </a:r>
          <a:endParaRPr lang="es-EC" sz="1100">
            <a:effectLst/>
            <a:ea typeface="Calibri" panose="020F0502020204030204" pitchFamily="34" charset="0"/>
            <a:cs typeface="Times New Roman" panose="02020603050405020304" pitchFamily="18" charset="0"/>
          </a:endParaRPr>
        </a:p>
      </xdr:txBody>
    </xdr:sp>
    <xdr:clientData/>
  </xdr:twoCellAnchor>
  <xdr:twoCellAnchor>
    <xdr:from>
      <xdr:col>0</xdr:col>
      <xdr:colOff>771525</xdr:colOff>
      <xdr:row>175</xdr:row>
      <xdr:rowOff>180975</xdr:rowOff>
    </xdr:from>
    <xdr:to>
      <xdr:col>14</xdr:col>
      <xdr:colOff>247650</xdr:colOff>
      <xdr:row>180</xdr:row>
      <xdr:rowOff>95250</xdr:rowOff>
    </xdr:to>
    <xdr:sp macro="" textlink="">
      <xdr:nvSpPr>
        <xdr:cNvPr id="345" name="Rectángulo 344"/>
        <xdr:cNvSpPr/>
      </xdr:nvSpPr>
      <xdr:spPr>
        <a:xfrm>
          <a:off x="771525" y="33909000"/>
          <a:ext cx="7486650" cy="8667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U6.</a:t>
          </a:r>
          <a:r>
            <a:rPr lang="es-EC" sz="1100" b="1" baseline="0"/>
            <a:t> </a:t>
          </a:r>
          <a:r>
            <a:rPr lang="es-EC" sz="1100" b="1"/>
            <a:t>Al salir de la tolva</a:t>
          </a:r>
          <a:r>
            <a:rPr lang="es-EC" sz="1100" b="1" baseline="0"/>
            <a:t> la mezcla es transportada mediante banda transportadora hacia una amasadora que busca eliminar los grumos que aun tiene la mezcla de arcilla.</a:t>
          </a:r>
        </a:p>
        <a:p>
          <a:pPr algn="l"/>
          <a:r>
            <a:rPr lang="es-EC" sz="1100" b="1" baseline="0"/>
            <a:t>1.Objeto:</a:t>
          </a:r>
        </a:p>
        <a:p>
          <a:pPr algn="l"/>
          <a:r>
            <a:rPr lang="es-EC" sz="1100" b="1" baseline="0"/>
            <a:t> a)  Realice un balance de maza para determinar el flujo de salida de la amasadora </a:t>
          </a:r>
        </a:p>
        <a:p>
          <a:pPr algn="l"/>
          <a:endParaRPr lang="es-EC" sz="1100" b="1"/>
        </a:p>
      </xdr:txBody>
    </xdr:sp>
    <xdr:clientData/>
  </xdr:twoCellAnchor>
  <xdr:twoCellAnchor>
    <xdr:from>
      <xdr:col>1</xdr:col>
      <xdr:colOff>9525</xdr:colOff>
      <xdr:row>171</xdr:row>
      <xdr:rowOff>180974</xdr:rowOff>
    </xdr:from>
    <xdr:to>
      <xdr:col>14</xdr:col>
      <xdr:colOff>314325</xdr:colOff>
      <xdr:row>174</xdr:row>
      <xdr:rowOff>114299</xdr:rowOff>
    </xdr:to>
    <xdr:sp macro="" textlink="">
      <xdr:nvSpPr>
        <xdr:cNvPr id="346" name="Rectángulo 345"/>
        <xdr:cNvSpPr/>
      </xdr:nvSpPr>
      <xdr:spPr>
        <a:xfrm>
          <a:off x="790575" y="33146999"/>
          <a:ext cx="7534275" cy="5048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4.</a:t>
          </a:r>
          <a:r>
            <a:rPr lang="es-EC" sz="1100" b="1" baseline="0"/>
            <a:t> Conclusión: El flujo masico al entrar y salir de la tolva no varia debido a que existe solo una entrada y una salida en el proceso.</a:t>
          </a:r>
        </a:p>
        <a:p>
          <a:pPr algn="l"/>
          <a:endParaRPr lang="es-EC" sz="1100" b="1"/>
        </a:p>
      </xdr:txBody>
    </xdr:sp>
    <xdr:clientData/>
  </xdr:twoCellAnchor>
  <xdr:twoCellAnchor>
    <xdr:from>
      <xdr:col>4</xdr:col>
      <xdr:colOff>428625</xdr:colOff>
      <xdr:row>181</xdr:row>
      <xdr:rowOff>161925</xdr:rowOff>
    </xdr:from>
    <xdr:to>
      <xdr:col>13</xdr:col>
      <xdr:colOff>218441</xdr:colOff>
      <xdr:row>186</xdr:row>
      <xdr:rowOff>79375</xdr:rowOff>
    </xdr:to>
    <xdr:grpSp>
      <xdr:nvGrpSpPr>
        <xdr:cNvPr id="347" name="Grupo 346"/>
        <xdr:cNvGrpSpPr/>
      </xdr:nvGrpSpPr>
      <xdr:grpSpPr>
        <a:xfrm>
          <a:off x="2705100" y="35032950"/>
          <a:ext cx="5152391" cy="869950"/>
          <a:chOff x="0" y="0"/>
          <a:chExt cx="4914900" cy="869950"/>
        </a:xfrm>
      </xdr:grpSpPr>
      <xdr:grpSp>
        <xdr:nvGrpSpPr>
          <xdr:cNvPr id="348" name="Grupo 347"/>
          <xdr:cNvGrpSpPr/>
        </xdr:nvGrpSpPr>
        <xdr:grpSpPr>
          <a:xfrm>
            <a:off x="167861" y="47625"/>
            <a:ext cx="4252947" cy="585471"/>
            <a:chOff x="-146464" y="0"/>
            <a:chExt cx="4252947" cy="585471"/>
          </a:xfrm>
        </xdr:grpSpPr>
        <xdr:grpSp>
          <xdr:nvGrpSpPr>
            <xdr:cNvPr id="350" name="Grupo 349"/>
            <xdr:cNvGrpSpPr/>
          </xdr:nvGrpSpPr>
          <xdr:grpSpPr>
            <a:xfrm>
              <a:off x="-146464" y="0"/>
              <a:ext cx="4252947" cy="585471"/>
              <a:chOff x="-146464" y="0"/>
              <a:chExt cx="4252947" cy="585471"/>
            </a:xfrm>
          </xdr:grpSpPr>
          <xdr:grpSp>
            <xdr:nvGrpSpPr>
              <xdr:cNvPr id="353" name="Grupo 352"/>
              <xdr:cNvGrpSpPr/>
            </xdr:nvGrpSpPr>
            <xdr:grpSpPr>
              <a:xfrm>
                <a:off x="1162051" y="0"/>
                <a:ext cx="2944432" cy="585471"/>
                <a:chOff x="3408244" y="308344"/>
                <a:chExt cx="2944710" cy="585677"/>
              </a:xfrm>
            </xdr:grpSpPr>
            <xdr:grpSp>
              <xdr:nvGrpSpPr>
                <xdr:cNvPr id="355" name="Grupo 354"/>
                <xdr:cNvGrpSpPr/>
              </xdr:nvGrpSpPr>
              <xdr:grpSpPr>
                <a:xfrm>
                  <a:off x="3408244" y="584326"/>
                  <a:ext cx="2944710" cy="309695"/>
                  <a:chOff x="2812820" y="10168"/>
                  <a:chExt cx="2944710" cy="309695"/>
                </a:xfrm>
              </xdr:grpSpPr>
              <xdr:sp macro="" textlink="">
                <xdr:nvSpPr>
                  <xdr:cNvPr id="357" name="Rectángulo 356"/>
                  <xdr:cNvSpPr/>
                </xdr:nvSpPr>
                <xdr:spPr>
                  <a:xfrm>
                    <a:off x="4614530" y="53162"/>
                    <a:ext cx="1143000" cy="2667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S=?</a:t>
                    </a:r>
                  </a:p>
                </xdr:txBody>
              </xdr:sp>
              <xdr:grpSp>
                <xdr:nvGrpSpPr>
                  <xdr:cNvPr id="358" name="Grupo 357"/>
                  <xdr:cNvGrpSpPr/>
                </xdr:nvGrpSpPr>
                <xdr:grpSpPr>
                  <a:xfrm>
                    <a:off x="2812820" y="10168"/>
                    <a:ext cx="2248278" cy="309695"/>
                    <a:chOff x="0" y="0"/>
                    <a:chExt cx="3124200" cy="323850"/>
                  </a:xfrm>
                </xdr:grpSpPr>
                <xdr:sp macro="" textlink="">
                  <xdr:nvSpPr>
                    <xdr:cNvPr id="359" name="Rectángulo 358"/>
                    <xdr:cNvSpPr/>
                  </xdr:nvSpPr>
                  <xdr:spPr>
                    <a:xfrm>
                      <a:off x="638175" y="0"/>
                      <a:ext cx="1847850" cy="32385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200000"/>
                        </a:lnSpc>
                        <a:spcAft>
                          <a:spcPts val="800"/>
                        </a:spcAft>
                      </a:pPr>
                      <a:r>
                        <a:rPr lang="es-419" sz="1200" b="1">
                          <a:effectLst/>
                          <a:latin typeface="Times New Roman" panose="02020603050405020304" pitchFamily="18" charset="0"/>
                          <a:ea typeface="Calibri" panose="020F0502020204030204" pitchFamily="34" charset="0"/>
                          <a:cs typeface="Times New Roman" panose="02020603050405020304" pitchFamily="18" charset="0"/>
                        </a:rPr>
                        <a:t>Amasador</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cxnSp macro="">
                  <xdr:nvCxnSpPr>
                    <xdr:cNvPr id="360" name="Conector recto de flecha 359"/>
                    <xdr:cNvCxnSpPr/>
                  </xdr:nvCxnSpPr>
                  <xdr:spPr>
                    <a:xfrm>
                      <a:off x="0" y="161925"/>
                      <a:ext cx="63817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61" name="Conector recto de flecha 360"/>
                    <xdr:cNvCxnSpPr/>
                  </xdr:nvCxnSpPr>
                  <xdr:spPr>
                    <a:xfrm>
                      <a:off x="2486026" y="190500"/>
                      <a:ext cx="63817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grpSp>
            <xdr:sp macro="" textlink="">
              <xdr:nvSpPr>
                <xdr:cNvPr id="356" name="Rectángulo 355"/>
                <xdr:cNvSpPr/>
              </xdr:nvSpPr>
              <xdr:spPr>
                <a:xfrm>
                  <a:off x="4316819" y="308344"/>
                  <a:ext cx="425302" cy="25518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U6</a:t>
                  </a:r>
                </a:p>
              </xdr:txBody>
            </xdr:sp>
          </xdr:grpSp>
          <mc:AlternateContent xmlns:mc="http://schemas.openxmlformats.org/markup-compatibility/2006" xmlns:a14="http://schemas.microsoft.com/office/drawing/2010/main">
            <mc:Choice Requires="a14">
              <xdr:sp macro="" textlink="">
                <xdr:nvSpPr>
                  <xdr:cNvPr id="354" name="Rectángulo 353"/>
                  <xdr:cNvSpPr/>
                </xdr:nvSpPr>
                <xdr:spPr>
                  <a:xfrm>
                    <a:off x="-146464" y="269132"/>
                    <a:ext cx="1430318" cy="27114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200" b="1">
                        <a:effectLst/>
                        <a:ea typeface="Calibri" panose="020F0502020204030204" pitchFamily="34" charset="0"/>
                        <a:cs typeface="Times New Roman" panose="02020603050405020304" pitchFamily="18" charset="0"/>
                      </a:rPr>
                      <a:t>F </a:t>
                    </a:r>
                    <a:r>
                      <a:rPr lang="es-419" sz="1200" b="1" baseline="-25000">
                        <a:effectLst/>
                        <a:ea typeface="Calibri" panose="020F0502020204030204" pitchFamily="34" charset="0"/>
                        <a:cs typeface="Times New Roman" panose="02020603050405020304" pitchFamily="18" charset="0"/>
                      </a:rPr>
                      <a:t>tolva</a:t>
                    </a:r>
                    <a:r>
                      <a:rPr lang="es-419" sz="1100">
                        <a:effectLst/>
                        <a:ea typeface="Calibri" panose="020F0502020204030204" pitchFamily="34" charset="0"/>
                        <a:cs typeface="Times New Roman" panose="02020603050405020304" pitchFamily="18" charset="0"/>
                      </a:rPr>
                      <a:t>=</a:t>
                    </a:r>
                    <a14:m>
                      <m:oMath xmlns:m="http://schemas.openxmlformats.org/officeDocument/2006/math">
                        <m:r>
                          <m:rPr>
                            <m:nor/>
                          </m:rPr>
                          <a:rPr lang="es-419" sz="1100">
                            <a:solidFill>
                              <a:schemeClr val="dk1"/>
                            </a:solidFill>
                            <a:effectLst/>
                            <a:latin typeface="+mn-lt"/>
                            <a:ea typeface="+mn-ea"/>
                            <a:cs typeface="+mn-cs"/>
                          </a:rPr>
                          <m:t>4687.012</m:t>
                        </m:r>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 </m:t>
                        </m:r>
                      </m:oMath>
                    </a14:m>
                    <a:r>
                      <a:rPr lang="es-419" sz="1100">
                        <a:effectLst/>
                        <a:ea typeface="Calibri" panose="020F0502020204030204" pitchFamily="34" charset="0"/>
                        <a:cs typeface="Times New Roman" panose="02020603050405020304" pitchFamily="18" charset="0"/>
                      </a:rPr>
                      <a:t>kg/h</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354" name="Rectángulo 353"/>
                  <xdr:cNvSpPr/>
                </xdr:nvSpPr>
                <xdr:spPr>
                  <a:xfrm>
                    <a:off x="-146464" y="269132"/>
                    <a:ext cx="1430318" cy="27114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200" b="1">
                        <a:effectLst/>
                        <a:ea typeface="Calibri" panose="020F0502020204030204" pitchFamily="34" charset="0"/>
                        <a:cs typeface="Times New Roman" panose="02020603050405020304" pitchFamily="18" charset="0"/>
                      </a:rPr>
                      <a:t>F </a:t>
                    </a:r>
                    <a:r>
                      <a:rPr lang="es-419" sz="1200" b="1" baseline="-25000">
                        <a:effectLst/>
                        <a:ea typeface="Calibri" panose="020F0502020204030204" pitchFamily="34" charset="0"/>
                        <a:cs typeface="Times New Roman" panose="02020603050405020304" pitchFamily="18" charset="0"/>
                      </a:rPr>
                      <a:t>tolva</a:t>
                    </a:r>
                    <a:r>
                      <a:rPr lang="es-419" sz="1100">
                        <a:effectLst/>
                        <a:ea typeface="Calibri" panose="020F0502020204030204" pitchFamily="34" charset="0"/>
                        <a:cs typeface="Times New Roman" panose="02020603050405020304" pitchFamily="18" charset="0"/>
                      </a:rPr>
                      <a:t>=</a:t>
                    </a:r>
                    <a:r>
                      <a:rPr lang="es-419" sz="1100" i="0">
                        <a:solidFill>
                          <a:schemeClr val="dk1"/>
                        </a:solidFill>
                        <a:effectLst/>
                        <a:latin typeface="Cambria Math" panose="02040503050406030204" pitchFamily="18" charset="0"/>
                        <a:ea typeface="+mn-ea"/>
                        <a:cs typeface="+mn-cs"/>
                      </a:rPr>
                      <a:t>"4687.012"</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 </a:t>
                    </a:r>
                    <a:r>
                      <a:rPr lang="es-419" sz="1100">
                        <a:effectLst/>
                        <a:ea typeface="Calibri" panose="020F0502020204030204" pitchFamily="34" charset="0"/>
                        <a:cs typeface="Times New Roman" panose="02020603050405020304" pitchFamily="18" charset="0"/>
                      </a:rPr>
                      <a:t>kg/h</a:t>
                    </a:r>
                    <a:endParaRPr lang="es-EC" sz="1100">
                      <a:effectLst/>
                      <a:ea typeface="Calibri" panose="020F0502020204030204" pitchFamily="34" charset="0"/>
                      <a:cs typeface="Times New Roman" panose="02020603050405020304" pitchFamily="18" charset="0"/>
                    </a:endParaRPr>
                  </a:p>
                </xdr:txBody>
              </xdr:sp>
            </mc:Fallback>
          </mc:AlternateContent>
        </xdr:grpSp>
        <xdr:sp macro="" textlink="">
          <xdr:nvSpPr>
            <xdr:cNvPr id="351" name="Rectángulo 350"/>
            <xdr:cNvSpPr/>
          </xdr:nvSpPr>
          <xdr:spPr>
            <a:xfrm>
              <a:off x="1162050" y="171450"/>
              <a:ext cx="365080" cy="311677"/>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10 </a:t>
              </a:r>
            </a:p>
          </xdr:txBody>
        </xdr:sp>
        <xdr:sp macro="" textlink="">
          <xdr:nvSpPr>
            <xdr:cNvPr id="352" name="Rectángulo 351"/>
            <xdr:cNvSpPr/>
          </xdr:nvSpPr>
          <xdr:spPr>
            <a:xfrm>
              <a:off x="2971800" y="228600"/>
              <a:ext cx="365080" cy="311677"/>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11 </a:t>
              </a:r>
            </a:p>
          </xdr:txBody>
        </xdr:sp>
      </xdr:grpSp>
      <xdr:sp macro="" textlink="">
        <xdr:nvSpPr>
          <xdr:cNvPr id="349" name="Elipse 348"/>
          <xdr:cNvSpPr/>
        </xdr:nvSpPr>
        <xdr:spPr>
          <a:xfrm>
            <a:off x="0" y="0"/>
            <a:ext cx="4914900" cy="869950"/>
          </a:xfrm>
          <a:prstGeom prst="ellipse">
            <a:avLst/>
          </a:prstGeom>
          <a:noFill/>
          <a:ln>
            <a:solidFill>
              <a:schemeClr val="tx1"/>
            </a:solidFill>
            <a:prstDash val="dashDot"/>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C"/>
          </a:p>
        </xdr:txBody>
      </xdr:sp>
    </xdr:grpSp>
    <xdr:clientData/>
  </xdr:twoCellAnchor>
  <xdr:twoCellAnchor>
    <xdr:from>
      <xdr:col>0</xdr:col>
      <xdr:colOff>114300</xdr:colOff>
      <xdr:row>183</xdr:row>
      <xdr:rowOff>180976</xdr:rowOff>
    </xdr:from>
    <xdr:to>
      <xdr:col>0</xdr:col>
      <xdr:colOff>714375</xdr:colOff>
      <xdr:row>184</xdr:row>
      <xdr:rowOff>180976</xdr:rowOff>
    </xdr:to>
    <xdr:sp macro="" textlink="">
      <xdr:nvSpPr>
        <xdr:cNvPr id="369" name="Rectángulo 368"/>
        <xdr:cNvSpPr/>
      </xdr:nvSpPr>
      <xdr:spPr>
        <a:xfrm>
          <a:off x="114300" y="35433001"/>
          <a:ext cx="600075" cy="1905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200" b="1">
              <a:effectLst/>
              <a:ea typeface="Calibri" panose="020F0502020204030204" pitchFamily="34" charset="0"/>
              <a:cs typeface="Times New Roman" panose="02020603050405020304" pitchFamily="18" charset="0"/>
            </a:rPr>
            <a:t>F </a:t>
          </a:r>
          <a:r>
            <a:rPr lang="es-419" sz="1200" b="1" baseline="-25000">
              <a:effectLst/>
              <a:ea typeface="Calibri" panose="020F0502020204030204" pitchFamily="34" charset="0"/>
              <a:cs typeface="Times New Roman" panose="02020603050405020304" pitchFamily="18" charset="0"/>
            </a:rPr>
            <a:t>tolva</a:t>
          </a:r>
          <a:r>
            <a:rPr lang="es-419" sz="1100">
              <a:effectLst/>
              <a:ea typeface="Calibri" panose="020F0502020204030204" pitchFamily="34" charset="0"/>
              <a:cs typeface="Times New Roman" panose="02020603050405020304" pitchFamily="18" charset="0"/>
            </a:rPr>
            <a:t>=</a:t>
          </a:r>
          <a:endParaRPr lang="es-EC" sz="1100">
            <a:effectLst/>
            <a:ea typeface="Calibri" panose="020F0502020204030204" pitchFamily="34" charset="0"/>
            <a:cs typeface="Times New Roman" panose="02020603050405020304" pitchFamily="18" charset="0"/>
          </a:endParaRPr>
        </a:p>
      </xdr:txBody>
    </xdr:sp>
    <xdr:clientData/>
  </xdr:twoCellAnchor>
  <xdr:twoCellAnchor>
    <xdr:from>
      <xdr:col>1</xdr:col>
      <xdr:colOff>0</xdr:colOff>
      <xdr:row>196</xdr:row>
      <xdr:rowOff>0</xdr:rowOff>
    </xdr:from>
    <xdr:to>
      <xdr:col>14</xdr:col>
      <xdr:colOff>304800</xdr:colOff>
      <xdr:row>198</xdr:row>
      <xdr:rowOff>123825</xdr:rowOff>
    </xdr:to>
    <xdr:sp macro="" textlink="">
      <xdr:nvSpPr>
        <xdr:cNvPr id="372" name="Rectángulo 371"/>
        <xdr:cNvSpPr/>
      </xdr:nvSpPr>
      <xdr:spPr>
        <a:xfrm>
          <a:off x="781050" y="37728525"/>
          <a:ext cx="7534275" cy="5048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4.</a:t>
          </a:r>
          <a:r>
            <a:rPr lang="es-EC" sz="1100" b="1" baseline="0"/>
            <a:t> Conclusión: Al salir de la amasadora sale un flujo de 4687,012 kg/h, lo que significa que no hubo ni aumento, ni disminucion del flujo masico, esto debido a que no existen mas de una corriente de entrada, ni mas de una de salida.</a:t>
          </a:r>
        </a:p>
        <a:p>
          <a:pPr algn="l"/>
          <a:endParaRPr lang="es-EC" sz="1100" b="1"/>
        </a:p>
      </xdr:txBody>
    </xdr:sp>
    <xdr:clientData/>
  </xdr:twoCellAnchor>
  <xdr:twoCellAnchor>
    <xdr:from>
      <xdr:col>1</xdr:col>
      <xdr:colOff>0</xdr:colOff>
      <xdr:row>200</xdr:row>
      <xdr:rowOff>0</xdr:rowOff>
    </xdr:from>
    <xdr:to>
      <xdr:col>14</xdr:col>
      <xdr:colOff>257175</xdr:colOff>
      <xdr:row>205</xdr:row>
      <xdr:rowOff>180975</xdr:rowOff>
    </xdr:to>
    <xdr:sp macro="" textlink="">
      <xdr:nvSpPr>
        <xdr:cNvPr id="373" name="Rectángulo 372"/>
        <xdr:cNvSpPr/>
      </xdr:nvSpPr>
      <xdr:spPr>
        <a:xfrm>
          <a:off x="781050" y="38490525"/>
          <a:ext cx="7486650" cy="1133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U7.</a:t>
          </a:r>
          <a:r>
            <a:rPr lang="es-EC" sz="1100" b="1" baseline="0"/>
            <a:t> En el siguiente proceso se vuelve a ingresar la arcilla en una mezcladora en donde se docificaran 111.66 kg/h de agua para formar asi una especie de pasta, al no haber variado el flujo masico en las dos unidades anteriores se mantienen los valores que se obtuvieron a la salida de la maduración para la alimentación de la mezcladora. </a:t>
          </a:r>
        </a:p>
        <a:p>
          <a:pPr algn="l"/>
          <a:r>
            <a:rPr lang="es-EC" sz="1100" b="1" baseline="0"/>
            <a:t>1. Objeto: </a:t>
          </a:r>
        </a:p>
        <a:p>
          <a:pPr algn="l"/>
          <a:r>
            <a:rPr lang="es-EC" sz="1100" b="1" baseline="0"/>
            <a:t>a) Determine mediante balance de masa del flujo masico al salir de la mezcladora.</a:t>
          </a:r>
        </a:p>
        <a:p>
          <a:pPr algn="l"/>
          <a:r>
            <a:rPr lang="es-EC" sz="1100" b="1" baseline="0"/>
            <a:t>b) Calcule las proporciones los materiales involucrados en el proceso.</a:t>
          </a:r>
          <a:endParaRPr lang="es-EC" sz="1100" b="1"/>
        </a:p>
      </xdr:txBody>
    </xdr:sp>
    <xdr:clientData/>
  </xdr:twoCellAnchor>
  <xdr:twoCellAnchor>
    <xdr:from>
      <xdr:col>6</xdr:col>
      <xdr:colOff>419100</xdr:colOff>
      <xdr:row>134</xdr:row>
      <xdr:rowOff>28575</xdr:rowOff>
    </xdr:from>
    <xdr:to>
      <xdr:col>11</xdr:col>
      <xdr:colOff>466725</xdr:colOff>
      <xdr:row>146</xdr:row>
      <xdr:rowOff>142875</xdr:rowOff>
    </xdr:to>
    <xdr:grpSp>
      <xdr:nvGrpSpPr>
        <xdr:cNvPr id="30" name="Grupo 29"/>
        <xdr:cNvGrpSpPr/>
      </xdr:nvGrpSpPr>
      <xdr:grpSpPr>
        <a:xfrm>
          <a:off x="3943350" y="25946100"/>
          <a:ext cx="2924175" cy="2400300"/>
          <a:chOff x="3943350" y="25946100"/>
          <a:chExt cx="2686050" cy="2400300"/>
        </a:xfrm>
      </xdr:grpSpPr>
      <xdr:grpSp>
        <xdr:nvGrpSpPr>
          <xdr:cNvPr id="27" name="Grupo 26"/>
          <xdr:cNvGrpSpPr/>
        </xdr:nvGrpSpPr>
        <xdr:grpSpPr>
          <a:xfrm>
            <a:off x="3943350" y="25946100"/>
            <a:ext cx="2686050" cy="2400300"/>
            <a:chOff x="3943350" y="25946100"/>
            <a:chExt cx="2686050" cy="2400300"/>
          </a:xfrm>
        </xdr:grpSpPr>
        <xdr:pic>
          <xdr:nvPicPr>
            <xdr:cNvPr id="217" name="Imagen 216"/>
            <xdr:cNvPicPr>
              <a:picLocks noChangeAspect="1" noChangeArrowheads="1"/>
            </xdr:cNvPicPr>
          </xdr:nvPicPr>
          <xdr:blipFill>
            <a:blip xmlns:r="http://schemas.openxmlformats.org/officeDocument/2006/relationships" r:embed="rId4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67250" y="25946100"/>
              <a:ext cx="895350" cy="18097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26" name="Grupo 25"/>
            <xdr:cNvGrpSpPr/>
          </xdr:nvGrpSpPr>
          <xdr:grpSpPr>
            <a:xfrm>
              <a:off x="3943350" y="26117550"/>
              <a:ext cx="2686050" cy="2228850"/>
              <a:chOff x="3943350" y="26117550"/>
              <a:chExt cx="2686050" cy="2228850"/>
            </a:xfrm>
          </xdr:grpSpPr>
          <xdr:pic>
            <xdr:nvPicPr>
              <xdr:cNvPr id="227" name="Imagen 226"/>
              <xdr:cNvPicPr>
                <a:picLocks noChangeAspect="1" noChangeArrowheads="1"/>
              </xdr:cNvPicPr>
            </xdr:nvPicPr>
            <xdr:blipFill>
              <a:blip xmlns:r="http://schemas.openxmlformats.org/officeDocument/2006/relationships" r:embed="rId4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0" y="26879550"/>
                <a:ext cx="285750" cy="312539"/>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3" name="Grupo 2"/>
              <xdr:cNvGrpSpPr/>
            </xdr:nvGrpSpPr>
            <xdr:grpSpPr>
              <a:xfrm>
                <a:off x="3943350" y="26117550"/>
                <a:ext cx="2686050" cy="2228850"/>
                <a:chOff x="3943350" y="26117550"/>
                <a:chExt cx="2686050" cy="2228850"/>
              </a:xfrm>
            </xdr:grpSpPr>
            <xdr:pic>
              <xdr:nvPicPr>
                <xdr:cNvPr id="213" name="Imagen 212"/>
                <xdr:cNvPicPr>
                  <a:picLocks noChangeAspect="1" noChangeArrowheads="1"/>
                </xdr:cNvPicPr>
              </xdr:nvPicPr>
              <xdr:blipFill>
                <a:blip xmlns:r="http://schemas.openxmlformats.org/officeDocument/2006/relationships" r:embed="rId4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48200" y="26117550"/>
                  <a:ext cx="89535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1" name="Imagen 220"/>
                <xdr:cNvPicPr>
                  <a:picLocks noChangeAspect="1" noChangeArrowheads="1"/>
                </xdr:cNvPicPr>
              </xdr:nvPicPr>
              <xdr:blipFill>
                <a:blip xmlns:r="http://schemas.openxmlformats.org/officeDocument/2006/relationships" r:embed="rId4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57750" y="26298525"/>
                  <a:ext cx="3810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3" name="Imagen 222"/>
                <xdr:cNvPicPr>
                  <a:picLocks noChangeAspect="1" noChangeArrowheads="1"/>
                </xdr:cNvPicPr>
              </xdr:nvPicPr>
              <xdr:blipFill>
                <a:blip xmlns:r="http://schemas.openxmlformats.org/officeDocument/2006/relationships" r:embed="rId5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43350" y="26489025"/>
                  <a:ext cx="21336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4" name="Imagen 223"/>
                <xdr:cNvPicPr>
                  <a:picLocks noChangeAspect="1" noChangeArrowheads="1"/>
                </xdr:cNvPicPr>
              </xdr:nvPicPr>
              <xdr:blipFill>
                <a:blip xmlns:r="http://schemas.openxmlformats.org/officeDocument/2006/relationships" r:embed="rId5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00575" y="26698575"/>
                  <a:ext cx="93345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9" name="Imagen 228"/>
                <xdr:cNvPicPr>
                  <a:picLocks noChangeAspect="1" noChangeArrowheads="1"/>
                </xdr:cNvPicPr>
              </xdr:nvPicPr>
              <xdr:blipFill>
                <a:blip xmlns:r="http://schemas.openxmlformats.org/officeDocument/2006/relationships" r:embed="rId5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81725" y="26889076"/>
                  <a:ext cx="447675" cy="2848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70" name="Imagen 269"/>
                <xdr:cNvPicPr>
                  <a:picLocks noChangeAspect="1" noChangeArrowheads="1"/>
                </xdr:cNvPicPr>
              </xdr:nvPicPr>
              <xdr:blipFill>
                <a:blip xmlns:r="http://schemas.openxmlformats.org/officeDocument/2006/relationships" r:embed="rId4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14875" y="27260550"/>
                  <a:ext cx="285750" cy="31253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74" name="Imagen 273"/>
                <xdr:cNvPicPr>
                  <a:picLocks noChangeAspect="1" noChangeArrowheads="1"/>
                </xdr:cNvPicPr>
              </xdr:nvPicPr>
              <xdr:blipFill>
                <a:blip xmlns:r="http://schemas.openxmlformats.org/officeDocument/2006/relationships" r:embed="rId5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629275" y="27270076"/>
                  <a:ext cx="447675" cy="2848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94" name="Imagen 293"/>
                <xdr:cNvPicPr>
                  <a:picLocks noChangeAspect="1" noChangeArrowheads="1"/>
                </xdr:cNvPicPr>
              </xdr:nvPicPr>
              <xdr:blipFill>
                <a:blip xmlns:r="http://schemas.openxmlformats.org/officeDocument/2006/relationships" r:embed="rId5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210050" y="27651075"/>
                  <a:ext cx="3333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96" name="Imagen 295"/>
                <xdr:cNvPicPr>
                  <a:picLocks noChangeAspect="1" noChangeArrowheads="1"/>
                </xdr:cNvPicPr>
              </xdr:nvPicPr>
              <xdr:blipFill>
                <a:blip xmlns:r="http://schemas.openxmlformats.org/officeDocument/2006/relationships" r:embed="rId5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95900" y="27622500"/>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97" name="Imagen 296"/>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248400" y="27660600"/>
                  <a:ext cx="161925"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98" name="Imagen 297"/>
                <xdr:cNvPicPr>
                  <a:picLocks noChangeAspect="1" noChangeArrowheads="1"/>
                </xdr:cNvPicPr>
              </xdr:nvPicPr>
              <xdr:blipFill>
                <a:blip xmlns:r="http://schemas.openxmlformats.org/officeDocument/2006/relationships" r:embed="rId5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267200" y="28051125"/>
                  <a:ext cx="3333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99" name="Imagen 298"/>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48275" y="28013025"/>
                  <a:ext cx="161925" cy="333375"/>
                </a:xfrm>
                <a:prstGeom prst="rect">
                  <a:avLst/>
                </a:prstGeom>
                <a:noFill/>
                <a:extLst>
                  <a:ext uri="{909E8E84-426E-40DD-AFC4-6F175D3DCCD1}">
                    <a14:hiddenFill xmlns:a14="http://schemas.microsoft.com/office/drawing/2010/main">
                      <a:solidFill>
                        <a:srgbClr val="FFFFFF"/>
                      </a:solidFill>
                    </a14:hiddenFill>
                  </a:ext>
                </a:extLst>
              </xdr:spPr>
            </xdr:pic>
          </xdr:grpSp>
        </xdr:grpSp>
      </xdr:grpSp>
      <xdr:cxnSp macro="">
        <xdr:nvCxnSpPr>
          <xdr:cNvPr id="29" name="Conector recto 28"/>
          <xdr:cNvCxnSpPr/>
        </xdr:nvCxnSpPr>
        <xdr:spPr>
          <a:xfrm flipV="1">
            <a:off x="5086350" y="26136600"/>
            <a:ext cx="247650" cy="1524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4" name="Conector recto 373"/>
          <xdr:cNvCxnSpPr/>
        </xdr:nvCxnSpPr>
        <xdr:spPr>
          <a:xfrm flipV="1">
            <a:off x="5353050" y="26136600"/>
            <a:ext cx="247650" cy="1524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276225</xdr:colOff>
      <xdr:row>164</xdr:row>
      <xdr:rowOff>38100</xdr:rowOff>
    </xdr:from>
    <xdr:to>
      <xdr:col>10</xdr:col>
      <xdr:colOff>200025</xdr:colOff>
      <xdr:row>170</xdr:row>
      <xdr:rowOff>142875</xdr:rowOff>
    </xdr:to>
    <xdr:grpSp>
      <xdr:nvGrpSpPr>
        <xdr:cNvPr id="43" name="Grupo 42"/>
        <xdr:cNvGrpSpPr/>
      </xdr:nvGrpSpPr>
      <xdr:grpSpPr>
        <a:xfrm>
          <a:off x="3800475" y="31670625"/>
          <a:ext cx="2352675" cy="1247775"/>
          <a:chOff x="3800475" y="31670625"/>
          <a:chExt cx="2133600" cy="1247775"/>
        </a:xfrm>
      </xdr:grpSpPr>
      <xdr:pic>
        <xdr:nvPicPr>
          <xdr:cNvPr id="338" name="Imagen 337"/>
          <xdr:cNvPicPr>
            <a:picLocks noChangeAspect="1" noChangeArrowheads="1"/>
          </xdr:cNvPicPr>
        </xdr:nvPicPr>
        <xdr:blipFill>
          <a:blip xmlns:r="http://schemas.openxmlformats.org/officeDocument/2006/relationships" r:embed="rId4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05325" y="31670625"/>
            <a:ext cx="866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39" name="Imagen 338"/>
          <xdr:cNvPicPr>
            <a:picLocks noChangeAspect="1" noChangeArrowheads="1"/>
          </xdr:cNvPicPr>
        </xdr:nvPicPr>
        <xdr:blipFill>
          <a:blip xmlns:r="http://schemas.openxmlformats.org/officeDocument/2006/relationships" r:embed="rId4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95800" y="31842075"/>
            <a:ext cx="866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40" name="Imagen 339"/>
          <xdr:cNvPicPr>
            <a:picLocks noChangeAspect="1" noChangeArrowheads="1"/>
          </xdr:cNvPicPr>
        </xdr:nvPicPr>
        <xdr:blipFill>
          <a:blip xmlns:r="http://schemas.openxmlformats.org/officeDocument/2006/relationships" r:embed="rId4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52975" y="32032575"/>
            <a:ext cx="3524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41" name="Imagen 340"/>
          <xdr:cNvPicPr>
            <a:picLocks noChangeAspect="1" noChangeArrowheads="1"/>
          </xdr:cNvPicPr>
        </xdr:nvPicPr>
        <xdr:blipFill>
          <a:blip xmlns:r="http://schemas.openxmlformats.org/officeDocument/2006/relationships" r:embed="rId5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00475" y="32213550"/>
            <a:ext cx="21336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42" name="Imagen 341"/>
          <xdr:cNvPicPr>
            <a:picLocks noChangeAspect="1" noChangeArrowheads="1"/>
          </xdr:cNvPicPr>
        </xdr:nvPicPr>
        <xdr:blipFill>
          <a:blip xmlns:r="http://schemas.openxmlformats.org/officeDocument/2006/relationships" r:embed="rId5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38675" y="32413575"/>
            <a:ext cx="6477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43" name="Imagen 342"/>
          <xdr:cNvPicPr>
            <a:picLocks noChangeAspect="1" noChangeArrowheads="1"/>
          </xdr:cNvPicPr>
        </xdr:nvPicPr>
        <xdr:blipFill>
          <a:blip xmlns:r="http://schemas.openxmlformats.org/officeDocument/2006/relationships" r:embed="rId4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05350" y="32575500"/>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44" name="Imagen 343"/>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62625" y="32585025"/>
            <a:ext cx="161925" cy="333375"/>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375" name="Conector recto 374"/>
          <xdr:cNvCxnSpPr/>
        </xdr:nvCxnSpPr>
        <xdr:spPr>
          <a:xfrm flipV="1">
            <a:off x="4924425" y="31861125"/>
            <a:ext cx="247650" cy="1524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6" name="Conector recto 375"/>
          <xdr:cNvCxnSpPr/>
        </xdr:nvCxnSpPr>
        <xdr:spPr>
          <a:xfrm flipV="1">
            <a:off x="5172075" y="31880175"/>
            <a:ext cx="247650" cy="1524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342900</xdr:colOff>
      <xdr:row>188</xdr:row>
      <xdr:rowOff>0</xdr:rowOff>
    </xdr:from>
    <xdr:to>
      <xdr:col>10</xdr:col>
      <xdr:colOff>266700</xdr:colOff>
      <xdr:row>194</xdr:row>
      <xdr:rowOff>142875</xdr:rowOff>
    </xdr:to>
    <xdr:grpSp>
      <xdr:nvGrpSpPr>
        <xdr:cNvPr id="44" name="Grupo 43"/>
        <xdr:cNvGrpSpPr/>
      </xdr:nvGrpSpPr>
      <xdr:grpSpPr>
        <a:xfrm>
          <a:off x="3867150" y="36204525"/>
          <a:ext cx="2352675" cy="1285875"/>
          <a:chOff x="3867150" y="36204525"/>
          <a:chExt cx="2133600" cy="1285875"/>
        </a:xfrm>
      </xdr:grpSpPr>
      <xdr:pic>
        <xdr:nvPicPr>
          <xdr:cNvPr id="362" name="Imagen 361"/>
          <xdr:cNvPicPr>
            <a:picLocks noChangeAspect="1" noChangeArrowheads="1"/>
          </xdr:cNvPicPr>
        </xdr:nvPicPr>
        <xdr:blipFill>
          <a:blip xmlns:r="http://schemas.openxmlformats.org/officeDocument/2006/relationships" r:embed="rId4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33900" y="36204525"/>
            <a:ext cx="866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63" name="Imagen 362"/>
          <xdr:cNvPicPr>
            <a:picLocks noChangeAspect="1" noChangeArrowheads="1"/>
          </xdr:cNvPicPr>
        </xdr:nvPicPr>
        <xdr:blipFill>
          <a:blip xmlns:r="http://schemas.openxmlformats.org/officeDocument/2006/relationships" r:embed="rId4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3425" y="36452175"/>
            <a:ext cx="866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64" name="Imagen 363"/>
          <xdr:cNvPicPr>
            <a:picLocks noChangeAspect="1" noChangeArrowheads="1"/>
          </xdr:cNvPicPr>
        </xdr:nvPicPr>
        <xdr:blipFill>
          <a:blip xmlns:r="http://schemas.openxmlformats.org/officeDocument/2006/relationships" r:embed="rId4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29175" y="36614100"/>
            <a:ext cx="3524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66" name="Imagen 365"/>
          <xdr:cNvPicPr>
            <a:picLocks noChangeAspect="1" noChangeArrowheads="1"/>
          </xdr:cNvPicPr>
        </xdr:nvPicPr>
        <xdr:blipFill>
          <a:blip xmlns:r="http://schemas.openxmlformats.org/officeDocument/2006/relationships" r:embed="rId5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38675" y="36966525"/>
            <a:ext cx="7239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70" name="Imagen 369"/>
          <xdr:cNvPicPr>
            <a:picLocks noChangeAspect="1" noChangeArrowheads="1"/>
          </xdr:cNvPicPr>
        </xdr:nvPicPr>
        <xdr:blipFill>
          <a:blip xmlns:r="http://schemas.openxmlformats.org/officeDocument/2006/relationships" r:embed="rId4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0" y="37137975"/>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71" name="Imagen 370"/>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91200" y="37157025"/>
            <a:ext cx="161925" cy="33337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31" name="Grupo 30"/>
          <xdr:cNvGrpSpPr/>
        </xdr:nvGrpSpPr>
        <xdr:grpSpPr>
          <a:xfrm>
            <a:off x="3867150" y="36442650"/>
            <a:ext cx="2133600" cy="542925"/>
            <a:chOff x="3867150" y="36442650"/>
            <a:chExt cx="2133600" cy="542925"/>
          </a:xfrm>
        </xdr:grpSpPr>
        <xdr:pic>
          <xdr:nvPicPr>
            <xdr:cNvPr id="365" name="Imagen 364"/>
            <xdr:cNvPicPr>
              <a:picLocks noChangeAspect="1" noChangeArrowheads="1"/>
            </xdr:cNvPicPr>
          </xdr:nvPicPr>
          <xdr:blipFill>
            <a:blip xmlns:r="http://schemas.openxmlformats.org/officeDocument/2006/relationships" r:embed="rId5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67150" y="36804600"/>
              <a:ext cx="2133600" cy="180975"/>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377" name="Conector recto 376"/>
            <xdr:cNvCxnSpPr/>
          </xdr:nvCxnSpPr>
          <xdr:spPr>
            <a:xfrm flipV="1">
              <a:off x="4981575" y="36442650"/>
              <a:ext cx="247650" cy="1524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8" name="Conector recto 377"/>
            <xdr:cNvCxnSpPr/>
          </xdr:nvCxnSpPr>
          <xdr:spPr>
            <a:xfrm flipV="1">
              <a:off x="5229225" y="36461700"/>
              <a:ext cx="247650" cy="152400"/>
            </a:xfrm>
            <a:prstGeom prst="line">
              <a:avLst/>
            </a:prstGeom>
          </xdr:spPr>
          <xdr:style>
            <a:lnRef idx="1">
              <a:schemeClr val="dk1"/>
            </a:lnRef>
            <a:fillRef idx="0">
              <a:schemeClr val="dk1"/>
            </a:fillRef>
            <a:effectRef idx="0">
              <a:schemeClr val="dk1"/>
            </a:effectRef>
            <a:fontRef idx="minor">
              <a:schemeClr val="tx1"/>
            </a:fontRef>
          </xdr:style>
        </xdr:cxnSp>
      </xdr:grpSp>
    </xdr:grpSp>
    <xdr:clientData/>
  </xdr:twoCellAnchor>
  <xdr:twoCellAnchor>
    <xdr:from>
      <xdr:col>4</xdr:col>
      <xdr:colOff>219076</xdr:colOff>
      <xdr:row>207</xdr:row>
      <xdr:rowOff>66675</xdr:rowOff>
    </xdr:from>
    <xdr:to>
      <xdr:col>13</xdr:col>
      <xdr:colOff>485776</xdr:colOff>
      <xdr:row>216</xdr:row>
      <xdr:rowOff>66675</xdr:rowOff>
    </xdr:to>
    <xdr:grpSp>
      <xdr:nvGrpSpPr>
        <xdr:cNvPr id="379" name="Grupo 378"/>
        <xdr:cNvGrpSpPr/>
      </xdr:nvGrpSpPr>
      <xdr:grpSpPr>
        <a:xfrm>
          <a:off x="2495551" y="39890700"/>
          <a:ext cx="5629275" cy="1714500"/>
          <a:chOff x="-123824" y="0"/>
          <a:chExt cx="5391150" cy="1714500"/>
        </a:xfrm>
      </xdr:grpSpPr>
      <mc:AlternateContent xmlns:mc="http://schemas.openxmlformats.org/markup-compatibility/2006" xmlns:a14="http://schemas.microsoft.com/office/drawing/2010/main">
        <mc:Choice Requires="a14">
          <xdr:sp macro="" textlink="">
            <xdr:nvSpPr>
              <xdr:cNvPr id="380" name="Rectángulo 379"/>
              <xdr:cNvSpPr/>
            </xdr:nvSpPr>
            <xdr:spPr>
              <a:xfrm>
                <a:off x="-28575" y="895350"/>
                <a:ext cx="1724025" cy="5918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100" b="1">
                    <a:effectLst/>
                    <a:ea typeface="Calibri" panose="020F0502020204030204" pitchFamily="34" charset="0"/>
                    <a:cs typeface="Times New Roman" panose="02020603050405020304" pitchFamily="18" charset="0"/>
                  </a:rPr>
                  <a:t>F </a:t>
                </a:r>
                <a:r>
                  <a:rPr lang="es-419" sz="1200" b="1" baseline="-25000">
                    <a:effectLst/>
                    <a:ea typeface="Calibri" panose="020F0502020204030204" pitchFamily="34" charset="0"/>
                    <a:cs typeface="Times New Roman" panose="02020603050405020304" pitchFamily="18" charset="0"/>
                  </a:rPr>
                  <a:t>amasadora</a:t>
                </a:r>
                <a:r>
                  <a:rPr lang="es-419" sz="1100">
                    <a:effectLst/>
                    <a:ea typeface="Calibri" panose="020F0502020204030204" pitchFamily="34" charset="0"/>
                    <a:cs typeface="Times New Roman" panose="02020603050405020304" pitchFamily="18" charset="0"/>
                  </a:rPr>
                  <a:t>= 4687.012 kg/h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1100"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𝑊</m:t>
                          </m:r>
                        </m:e>
                        <m:sub>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𝐷</m:t>
                          </m:r>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=0.0505</m:t>
                          </m:r>
                        </m:sub>
                        <m:sup>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11</m:t>
                          </m:r>
                        </m:sup>
                      </m:sSubSup>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mc:Choice>
        <mc:Fallback xmlns="">
          <xdr:sp macro="" textlink="">
            <xdr:nvSpPr>
              <xdr:cNvPr id="380" name="Rectángulo 379"/>
              <xdr:cNvSpPr/>
            </xdr:nvSpPr>
            <xdr:spPr>
              <a:xfrm>
                <a:off x="-28575" y="895350"/>
                <a:ext cx="1724025" cy="5918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100" b="1">
                    <a:effectLst/>
                    <a:ea typeface="Calibri" panose="020F0502020204030204" pitchFamily="34" charset="0"/>
                    <a:cs typeface="Times New Roman" panose="02020603050405020304" pitchFamily="18" charset="0"/>
                  </a:rPr>
                  <a:t>F </a:t>
                </a:r>
                <a:r>
                  <a:rPr lang="es-419" sz="1200" b="1" baseline="-25000">
                    <a:effectLst/>
                    <a:ea typeface="Calibri" panose="020F0502020204030204" pitchFamily="34" charset="0"/>
                    <a:cs typeface="Times New Roman" panose="02020603050405020304" pitchFamily="18" charset="0"/>
                  </a:rPr>
                  <a:t>amasadora</a:t>
                </a:r>
                <a:r>
                  <a:rPr lang="es-419" sz="1100">
                    <a:effectLst/>
                    <a:ea typeface="Calibri" panose="020F0502020204030204" pitchFamily="34" charset="0"/>
                    <a:cs typeface="Times New Roman" panose="02020603050405020304" pitchFamily="18" charset="0"/>
                  </a:rPr>
                  <a:t>= 4687.012 kg/h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𝑊</a:t>
                </a:r>
                <a:r>
                  <a:rPr lang="es-EC" sz="1100"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𝐷=0.05</a:t>
                </a:r>
                <a:r>
                  <a:rPr lang="es-EC" sz="1100" b="0" i="0">
                    <a:effectLst/>
                    <a:latin typeface="Cambria Math" panose="02040503050406030204" pitchFamily="18" charset="0"/>
                    <a:ea typeface="Times New Roman" panose="02020603050405020304" pitchFamily="18" charset="0"/>
                    <a:cs typeface="Times New Roman" panose="02020603050405020304" pitchFamily="18" charset="0"/>
                  </a:rPr>
                  <a:t>05)</a:t>
                </a:r>
                <a:r>
                  <a:rPr lang="es-419" sz="1100" b="0"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11</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mc:Fallback>
      </mc:AlternateContent>
      <xdr:grpSp>
        <xdr:nvGrpSpPr>
          <xdr:cNvPr id="381" name="Grupo 380"/>
          <xdr:cNvGrpSpPr/>
        </xdr:nvGrpSpPr>
        <xdr:grpSpPr>
          <a:xfrm>
            <a:off x="-123824" y="0"/>
            <a:ext cx="5391150" cy="1714500"/>
            <a:chOff x="-123824" y="0"/>
            <a:chExt cx="5391150" cy="1714500"/>
          </a:xfrm>
        </xdr:grpSpPr>
        <xdr:grpSp>
          <xdr:nvGrpSpPr>
            <xdr:cNvPr id="382" name="Grupo 381"/>
            <xdr:cNvGrpSpPr/>
          </xdr:nvGrpSpPr>
          <xdr:grpSpPr>
            <a:xfrm>
              <a:off x="1323976" y="1"/>
              <a:ext cx="2737768" cy="1169036"/>
              <a:chOff x="1040765" y="1781175"/>
              <a:chExt cx="2738178" cy="1169582"/>
            </a:xfrm>
          </xdr:grpSpPr>
          <xdr:sp macro="" textlink="">
            <xdr:nvSpPr>
              <xdr:cNvPr id="385" name="Rectángulo 384"/>
              <xdr:cNvSpPr/>
            </xdr:nvSpPr>
            <xdr:spPr>
              <a:xfrm>
                <a:off x="2324085" y="2695575"/>
                <a:ext cx="425302" cy="25518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U7</a:t>
                </a:r>
              </a:p>
            </xdr:txBody>
          </xdr:sp>
          <xdr:sp macro="" textlink="">
            <xdr:nvSpPr>
              <xdr:cNvPr id="386" name="Rectángulo 385"/>
              <xdr:cNvSpPr/>
            </xdr:nvSpPr>
            <xdr:spPr>
              <a:xfrm>
                <a:off x="1400175" y="2314575"/>
                <a:ext cx="425302" cy="25518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11 </a:t>
                </a:r>
              </a:p>
            </xdr:txBody>
          </xdr:sp>
          <xdr:sp macro="" textlink="">
            <xdr:nvSpPr>
              <xdr:cNvPr id="387" name="Rectángulo 386"/>
              <xdr:cNvSpPr/>
            </xdr:nvSpPr>
            <xdr:spPr>
              <a:xfrm>
                <a:off x="2238375" y="1781175"/>
                <a:ext cx="425302" cy="25518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12 </a:t>
                </a:r>
              </a:p>
            </xdr:txBody>
          </xdr:sp>
          <xdr:sp macro="" textlink="">
            <xdr:nvSpPr>
              <xdr:cNvPr id="388" name="Rectángulo 387"/>
              <xdr:cNvSpPr/>
            </xdr:nvSpPr>
            <xdr:spPr>
              <a:xfrm>
                <a:off x="3257550" y="2314570"/>
                <a:ext cx="425302" cy="25518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13 </a:t>
                </a:r>
              </a:p>
            </xdr:txBody>
          </xdr:sp>
          <xdr:grpSp>
            <xdr:nvGrpSpPr>
              <xdr:cNvPr id="389" name="Grupo 388"/>
              <xdr:cNvGrpSpPr/>
            </xdr:nvGrpSpPr>
            <xdr:grpSpPr>
              <a:xfrm>
                <a:off x="1040765" y="1848415"/>
                <a:ext cx="2738178" cy="864302"/>
                <a:chOff x="-17617" y="-9529"/>
                <a:chExt cx="2738178" cy="864372"/>
              </a:xfrm>
            </xdr:grpSpPr>
            <xdr:grpSp>
              <xdr:nvGrpSpPr>
                <xdr:cNvPr id="390" name="Grupo 389"/>
                <xdr:cNvGrpSpPr/>
              </xdr:nvGrpSpPr>
              <xdr:grpSpPr>
                <a:xfrm>
                  <a:off x="-17617" y="-9529"/>
                  <a:ext cx="2738178" cy="864372"/>
                  <a:chOff x="-17617" y="-9529"/>
                  <a:chExt cx="2738178" cy="864372"/>
                </a:xfrm>
              </xdr:grpSpPr>
              <xdr:sp macro="" textlink="">
                <xdr:nvSpPr>
                  <xdr:cNvPr id="392" name="Rectángulo 391"/>
                  <xdr:cNvSpPr/>
                </xdr:nvSpPr>
                <xdr:spPr>
                  <a:xfrm>
                    <a:off x="893135" y="531628"/>
                    <a:ext cx="1194435" cy="323215"/>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200000"/>
                      </a:lnSpc>
                      <a:spcAft>
                        <a:spcPts val="800"/>
                      </a:spcAft>
                    </a:pPr>
                    <a:r>
                      <a:rPr lang="es-419" sz="1200" b="1">
                        <a:effectLst/>
                        <a:latin typeface="Times New Roman" panose="02020603050405020304" pitchFamily="18" charset="0"/>
                        <a:ea typeface="Calibri" panose="020F0502020204030204" pitchFamily="34" charset="0"/>
                        <a:cs typeface="Times New Roman" panose="02020603050405020304" pitchFamily="18" charset="0"/>
                      </a:rPr>
                      <a:t>Mezclador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cxnSp macro="">
                <xdr:nvCxnSpPr>
                  <xdr:cNvPr id="393" name="Conector recto de flecha 392"/>
                  <xdr:cNvCxnSpPr/>
                </xdr:nvCxnSpPr>
                <xdr:spPr>
                  <a:xfrm>
                    <a:off x="2105246" y="648587"/>
                    <a:ext cx="61531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94" name="Conector angular 393"/>
                  <xdr:cNvCxnSpPr/>
                </xdr:nvCxnSpPr>
                <xdr:spPr>
                  <a:xfrm>
                    <a:off x="967563" y="127591"/>
                    <a:ext cx="551180" cy="361315"/>
                  </a:xfrm>
                  <a:prstGeom prst="bentConnector3">
                    <a:avLst>
                      <a:gd name="adj1" fmla="val 100123"/>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395" name="Rectángulo 394"/>
                  <xdr:cNvSpPr/>
                </xdr:nvSpPr>
                <xdr:spPr>
                  <a:xfrm>
                    <a:off x="-17617" y="-9529"/>
                    <a:ext cx="1102360" cy="26606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H= 111.66 kg/h</a:t>
                    </a:r>
                  </a:p>
                </xdr:txBody>
              </xdr:sp>
            </xdr:grpSp>
            <xdr:cxnSp macro="">
              <xdr:nvCxnSpPr>
                <xdr:cNvPr id="391" name="Conector recto de flecha 390"/>
                <xdr:cNvCxnSpPr/>
              </xdr:nvCxnSpPr>
              <xdr:spPr>
                <a:xfrm>
                  <a:off x="244549" y="691117"/>
                  <a:ext cx="615313"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grpSp>
        <xdr:sp macro="" textlink="">
          <xdr:nvSpPr>
            <xdr:cNvPr id="383" name="Elipse 382"/>
            <xdr:cNvSpPr/>
          </xdr:nvSpPr>
          <xdr:spPr>
            <a:xfrm>
              <a:off x="-123824" y="0"/>
              <a:ext cx="5391150" cy="1714500"/>
            </a:xfrm>
            <a:prstGeom prst="ellipse">
              <a:avLst/>
            </a:prstGeom>
            <a:noFill/>
            <a:ln>
              <a:solidFill>
                <a:schemeClr val="tx1"/>
              </a:solidFill>
              <a:prstDash val="dashDot"/>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C"/>
            </a:p>
          </xdr:txBody>
        </xdr:sp>
        <xdr:sp macro="" textlink="">
          <xdr:nvSpPr>
            <xdr:cNvPr id="384" name="Rectángulo 383"/>
            <xdr:cNvSpPr/>
          </xdr:nvSpPr>
          <xdr:spPr>
            <a:xfrm>
              <a:off x="3962400" y="857250"/>
              <a:ext cx="495300" cy="2857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100" b="1">
                  <a:effectLst/>
                  <a:ea typeface="Calibri" panose="020F0502020204030204" pitchFamily="34" charset="0"/>
                  <a:cs typeface="Times New Roman" panose="02020603050405020304" pitchFamily="18" charset="0"/>
                </a:rPr>
                <a:t>S=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xdr:grpSp>
    </xdr:grpSp>
    <xdr:clientData/>
  </xdr:twoCellAnchor>
  <xdr:twoCellAnchor>
    <xdr:from>
      <xdr:col>0</xdr:col>
      <xdr:colOff>0</xdr:colOff>
      <xdr:row>212</xdr:row>
      <xdr:rowOff>85725</xdr:rowOff>
    </xdr:from>
    <xdr:to>
      <xdr:col>1</xdr:col>
      <xdr:colOff>47625</xdr:colOff>
      <xdr:row>212</xdr:row>
      <xdr:rowOff>152400</xdr:rowOff>
    </xdr:to>
    <xdr:sp macro="" textlink="">
      <xdr:nvSpPr>
        <xdr:cNvPr id="404" name="Rectángulo 403"/>
        <xdr:cNvSpPr/>
      </xdr:nvSpPr>
      <xdr:spPr>
        <a:xfrm>
          <a:off x="0" y="40862250"/>
          <a:ext cx="828675" cy="6667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100" b="1">
              <a:effectLst/>
              <a:ea typeface="Calibri" panose="020F0502020204030204" pitchFamily="34" charset="0"/>
              <a:cs typeface="Times New Roman" panose="02020603050405020304" pitchFamily="18" charset="0"/>
            </a:rPr>
            <a:t>F </a:t>
          </a:r>
          <a:r>
            <a:rPr lang="es-419" sz="1200" b="1" baseline="-25000">
              <a:effectLst/>
              <a:ea typeface="Calibri" panose="020F0502020204030204" pitchFamily="34" charset="0"/>
              <a:cs typeface="Times New Roman" panose="02020603050405020304" pitchFamily="18" charset="0"/>
            </a:rPr>
            <a:t>amasadora</a:t>
          </a: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xdr:clientData/>
  </xdr:twoCellAnchor>
  <xdr:twoCellAnchor>
    <xdr:from>
      <xdr:col>0</xdr:col>
      <xdr:colOff>95251</xdr:colOff>
      <xdr:row>212</xdr:row>
      <xdr:rowOff>133350</xdr:rowOff>
    </xdr:from>
    <xdr:to>
      <xdr:col>1</xdr:col>
      <xdr:colOff>38100</xdr:colOff>
      <xdr:row>213</xdr:row>
      <xdr:rowOff>76200</xdr:rowOff>
    </xdr:to>
    <mc:AlternateContent xmlns:mc="http://schemas.openxmlformats.org/markup-compatibility/2006" xmlns:a14="http://schemas.microsoft.com/office/drawing/2010/main">
      <mc:Choice Requires="a14">
        <xdr:sp macro="" textlink="">
          <xdr:nvSpPr>
            <xdr:cNvPr id="405" name="Rectángulo 404"/>
            <xdr:cNvSpPr/>
          </xdr:nvSpPr>
          <xdr:spPr>
            <a:xfrm>
              <a:off x="95251" y="40909875"/>
              <a:ext cx="723899" cy="1333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1100"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𝑊</m:t>
                        </m:r>
                      </m:e>
                      <m:sub>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𝐷</m:t>
                        </m:r>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m:t>
                        </m:r>
                      </m:sub>
                      <m:sup>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11</m:t>
                        </m:r>
                      </m:sup>
                    </m:sSubSup>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mc:Choice>
      <mc:Fallback xmlns="">
        <xdr:sp macro="" textlink="">
          <xdr:nvSpPr>
            <xdr:cNvPr id="405" name="Rectángulo 404"/>
            <xdr:cNvSpPr/>
          </xdr:nvSpPr>
          <xdr:spPr>
            <a:xfrm>
              <a:off x="95251" y="40909875"/>
              <a:ext cx="723899" cy="1333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𝑊</a:t>
              </a:r>
              <a:r>
                <a:rPr lang="es-EC" sz="1100"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𝐷=</a:t>
              </a:r>
              <a:r>
                <a:rPr lang="es-EC" sz="1100"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^11</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mc:Fallback>
    </mc:AlternateContent>
    <xdr:clientData/>
  </xdr:twoCellAnchor>
  <xdr:twoCellAnchor>
    <xdr:from>
      <xdr:col>13</xdr:col>
      <xdr:colOff>247650</xdr:colOff>
      <xdr:row>218</xdr:row>
      <xdr:rowOff>0</xdr:rowOff>
    </xdr:from>
    <xdr:to>
      <xdr:col>15</xdr:col>
      <xdr:colOff>352425</xdr:colOff>
      <xdr:row>218</xdr:row>
      <xdr:rowOff>161925</xdr:rowOff>
    </xdr:to>
    <xdr:pic>
      <xdr:nvPicPr>
        <xdr:cNvPr id="408" name="Imagen 407"/>
        <xdr:cNvPicPr>
          <a:picLocks noChangeAspect="1" noChangeArrowheads="1"/>
        </xdr:cNvPicPr>
      </xdr:nvPicPr>
      <xdr:blipFill>
        <a:blip xmlns:r="http://schemas.openxmlformats.org/officeDocument/2006/relationships" r:embed="rId5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48575" y="41919525"/>
          <a:ext cx="13525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247650</xdr:colOff>
      <xdr:row>219</xdr:row>
      <xdr:rowOff>19050</xdr:rowOff>
    </xdr:from>
    <xdr:to>
      <xdr:col>13</xdr:col>
      <xdr:colOff>495300</xdr:colOff>
      <xdr:row>219</xdr:row>
      <xdr:rowOff>180975</xdr:rowOff>
    </xdr:to>
    <xdr:pic>
      <xdr:nvPicPr>
        <xdr:cNvPr id="409" name="Imagen 408"/>
        <xdr:cNvPicPr>
          <a:picLocks noChangeAspect="1" noChangeArrowheads="1"/>
        </xdr:cNvPicPr>
      </xdr:nvPicPr>
      <xdr:blipFill>
        <a:blip xmlns:r="http://schemas.openxmlformats.org/officeDocument/2006/relationships" r:embed="rId6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48575" y="42129075"/>
          <a:ext cx="2476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533401</xdr:colOff>
      <xdr:row>219</xdr:row>
      <xdr:rowOff>0</xdr:rowOff>
    </xdr:from>
    <xdr:to>
      <xdr:col>14</xdr:col>
      <xdr:colOff>628651</xdr:colOff>
      <xdr:row>220</xdr:row>
      <xdr:rowOff>5603</xdr:rowOff>
    </xdr:to>
    <xdr:pic>
      <xdr:nvPicPr>
        <xdr:cNvPr id="411" name="Imagen 410"/>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43926" y="42110025"/>
          <a:ext cx="95250" cy="196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57150</xdr:colOff>
      <xdr:row>219</xdr:row>
      <xdr:rowOff>19050</xdr:rowOff>
    </xdr:from>
    <xdr:to>
      <xdr:col>15</xdr:col>
      <xdr:colOff>114300</xdr:colOff>
      <xdr:row>219</xdr:row>
      <xdr:rowOff>180975</xdr:rowOff>
    </xdr:to>
    <xdr:pic>
      <xdr:nvPicPr>
        <xdr:cNvPr id="412" name="Imagen 411"/>
        <xdr:cNvPicPr>
          <a:picLocks noChangeAspect="1" noChangeArrowheads="1"/>
        </xdr:cNvPicPr>
      </xdr:nvPicPr>
      <xdr:blipFill>
        <a:blip xmlns:r="http://schemas.openxmlformats.org/officeDocument/2006/relationships" r:embed="rId6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05850" y="42129075"/>
          <a:ext cx="571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276226</xdr:colOff>
      <xdr:row>220</xdr:row>
      <xdr:rowOff>47625</xdr:rowOff>
    </xdr:from>
    <xdr:to>
      <xdr:col>15</xdr:col>
      <xdr:colOff>371476</xdr:colOff>
      <xdr:row>221</xdr:row>
      <xdr:rowOff>53228</xdr:rowOff>
    </xdr:to>
    <xdr:pic>
      <xdr:nvPicPr>
        <xdr:cNvPr id="413" name="Imagen 412"/>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924926" y="42348150"/>
          <a:ext cx="95250" cy="196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495300</xdr:colOff>
      <xdr:row>219</xdr:row>
      <xdr:rowOff>57150</xdr:rowOff>
    </xdr:from>
    <xdr:to>
      <xdr:col>15</xdr:col>
      <xdr:colOff>590550</xdr:colOff>
      <xdr:row>220</xdr:row>
      <xdr:rowOff>28575</xdr:rowOff>
    </xdr:to>
    <xdr:pic>
      <xdr:nvPicPr>
        <xdr:cNvPr id="414" name="Imagen 413"/>
        <xdr:cNvPicPr>
          <a:picLocks noChangeAspect="1" noChangeArrowheads="1"/>
        </xdr:cNvPicPr>
      </xdr:nvPicPr>
      <xdr:blipFill>
        <a:blip xmlns:r="http://schemas.openxmlformats.org/officeDocument/2006/relationships" r:embed="rId6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44000" y="42167175"/>
          <a:ext cx="952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190500</xdr:colOff>
      <xdr:row>222</xdr:row>
      <xdr:rowOff>28575</xdr:rowOff>
    </xdr:from>
    <xdr:to>
      <xdr:col>13</xdr:col>
      <xdr:colOff>428625</xdr:colOff>
      <xdr:row>223</xdr:row>
      <xdr:rowOff>0</xdr:rowOff>
    </xdr:to>
    <xdr:pic>
      <xdr:nvPicPr>
        <xdr:cNvPr id="415" name="Imagen 414"/>
        <xdr:cNvPicPr>
          <a:picLocks noChangeAspect="1" noChangeArrowheads="1"/>
        </xdr:cNvPicPr>
      </xdr:nvPicPr>
      <xdr:blipFill>
        <a:blip xmlns:r="http://schemas.openxmlformats.org/officeDocument/2006/relationships" r:embed="rId6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91425" y="42710100"/>
          <a:ext cx="2381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533401</xdr:colOff>
      <xdr:row>221</xdr:row>
      <xdr:rowOff>180975</xdr:rowOff>
    </xdr:from>
    <xdr:to>
      <xdr:col>14</xdr:col>
      <xdr:colOff>628651</xdr:colOff>
      <xdr:row>222</xdr:row>
      <xdr:rowOff>186578</xdr:rowOff>
    </xdr:to>
    <xdr:pic>
      <xdr:nvPicPr>
        <xdr:cNvPr id="416" name="Imagen 415"/>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43926" y="42672000"/>
          <a:ext cx="95250" cy="196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38100</xdr:colOff>
      <xdr:row>222</xdr:row>
      <xdr:rowOff>47625</xdr:rowOff>
    </xdr:from>
    <xdr:to>
      <xdr:col>15</xdr:col>
      <xdr:colOff>95250</xdr:colOff>
      <xdr:row>223</xdr:row>
      <xdr:rowOff>19050</xdr:rowOff>
    </xdr:to>
    <xdr:pic>
      <xdr:nvPicPr>
        <xdr:cNvPr id="417" name="Imagen 416"/>
        <xdr:cNvPicPr>
          <a:picLocks noChangeAspect="1" noChangeArrowheads="1"/>
        </xdr:cNvPicPr>
      </xdr:nvPicPr>
      <xdr:blipFill>
        <a:blip xmlns:r="http://schemas.openxmlformats.org/officeDocument/2006/relationships" r:embed="rId6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86800" y="42729150"/>
          <a:ext cx="571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266701</xdr:colOff>
      <xdr:row>223</xdr:row>
      <xdr:rowOff>66675</xdr:rowOff>
    </xdr:from>
    <xdr:to>
      <xdr:col>15</xdr:col>
      <xdr:colOff>361951</xdr:colOff>
      <xdr:row>224</xdr:row>
      <xdr:rowOff>72278</xdr:rowOff>
    </xdr:to>
    <xdr:pic>
      <xdr:nvPicPr>
        <xdr:cNvPr id="418" name="Imagen 417"/>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915401" y="42938700"/>
          <a:ext cx="95250" cy="196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485775</xdr:colOff>
      <xdr:row>222</xdr:row>
      <xdr:rowOff>76200</xdr:rowOff>
    </xdr:from>
    <xdr:to>
      <xdr:col>15</xdr:col>
      <xdr:colOff>581025</xdr:colOff>
      <xdr:row>223</xdr:row>
      <xdr:rowOff>47625</xdr:rowOff>
    </xdr:to>
    <xdr:pic>
      <xdr:nvPicPr>
        <xdr:cNvPr id="419" name="Imagen 418"/>
        <xdr:cNvPicPr>
          <a:picLocks noChangeAspect="1" noChangeArrowheads="1"/>
        </xdr:cNvPicPr>
      </xdr:nvPicPr>
      <xdr:blipFill>
        <a:blip xmlns:r="http://schemas.openxmlformats.org/officeDocument/2006/relationships" r:embed="rId6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34475" y="42757725"/>
          <a:ext cx="952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209550</xdr:colOff>
      <xdr:row>225</xdr:row>
      <xdr:rowOff>19050</xdr:rowOff>
    </xdr:from>
    <xdr:to>
      <xdr:col>13</xdr:col>
      <xdr:colOff>447675</xdr:colOff>
      <xdr:row>225</xdr:row>
      <xdr:rowOff>180975</xdr:rowOff>
    </xdr:to>
    <xdr:pic>
      <xdr:nvPicPr>
        <xdr:cNvPr id="420" name="Imagen 419"/>
        <xdr:cNvPicPr>
          <a:picLocks noChangeAspect="1" noChangeArrowheads="1"/>
        </xdr:cNvPicPr>
      </xdr:nvPicPr>
      <xdr:blipFill>
        <a:blip xmlns:r="http://schemas.openxmlformats.org/officeDocument/2006/relationships" r:embed="rId6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10475" y="43272075"/>
          <a:ext cx="2381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190500</xdr:colOff>
      <xdr:row>228</xdr:row>
      <xdr:rowOff>19050</xdr:rowOff>
    </xdr:from>
    <xdr:to>
      <xdr:col>13</xdr:col>
      <xdr:colOff>428625</xdr:colOff>
      <xdr:row>228</xdr:row>
      <xdr:rowOff>180975</xdr:rowOff>
    </xdr:to>
    <xdr:pic>
      <xdr:nvPicPr>
        <xdr:cNvPr id="421" name="Imagen 420"/>
        <xdr:cNvPicPr>
          <a:picLocks noChangeAspect="1" noChangeArrowheads="1"/>
        </xdr:cNvPicPr>
      </xdr:nvPicPr>
      <xdr:blipFill>
        <a:blip xmlns:r="http://schemas.openxmlformats.org/officeDocument/2006/relationships" r:embed="rId6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91425" y="43843575"/>
          <a:ext cx="2381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533401</xdr:colOff>
      <xdr:row>224</xdr:row>
      <xdr:rowOff>161925</xdr:rowOff>
    </xdr:from>
    <xdr:to>
      <xdr:col>14</xdr:col>
      <xdr:colOff>628651</xdr:colOff>
      <xdr:row>225</xdr:row>
      <xdr:rowOff>167528</xdr:rowOff>
    </xdr:to>
    <xdr:pic>
      <xdr:nvPicPr>
        <xdr:cNvPr id="422" name="Imagen 421"/>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43926" y="43224450"/>
          <a:ext cx="95250" cy="196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38100</xdr:colOff>
      <xdr:row>225</xdr:row>
      <xdr:rowOff>28575</xdr:rowOff>
    </xdr:from>
    <xdr:to>
      <xdr:col>15</xdr:col>
      <xdr:colOff>95250</xdr:colOff>
      <xdr:row>226</xdr:row>
      <xdr:rowOff>0</xdr:rowOff>
    </xdr:to>
    <xdr:pic>
      <xdr:nvPicPr>
        <xdr:cNvPr id="423" name="Imagen 422"/>
        <xdr:cNvPicPr>
          <a:picLocks noChangeAspect="1" noChangeArrowheads="1"/>
        </xdr:cNvPicPr>
      </xdr:nvPicPr>
      <xdr:blipFill>
        <a:blip xmlns:r="http://schemas.openxmlformats.org/officeDocument/2006/relationships" r:embed="rId6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86800" y="43281600"/>
          <a:ext cx="571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266701</xdr:colOff>
      <xdr:row>226</xdr:row>
      <xdr:rowOff>47625</xdr:rowOff>
    </xdr:from>
    <xdr:to>
      <xdr:col>15</xdr:col>
      <xdr:colOff>361951</xdr:colOff>
      <xdr:row>227</xdr:row>
      <xdr:rowOff>53228</xdr:rowOff>
    </xdr:to>
    <xdr:pic>
      <xdr:nvPicPr>
        <xdr:cNvPr id="424" name="Imagen 423"/>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915401" y="43491150"/>
          <a:ext cx="95250" cy="196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485775</xdr:colOff>
      <xdr:row>225</xdr:row>
      <xdr:rowOff>57150</xdr:rowOff>
    </xdr:from>
    <xdr:to>
      <xdr:col>15</xdr:col>
      <xdr:colOff>581025</xdr:colOff>
      <xdr:row>226</xdr:row>
      <xdr:rowOff>28575</xdr:rowOff>
    </xdr:to>
    <xdr:pic>
      <xdr:nvPicPr>
        <xdr:cNvPr id="425" name="Imagen 424"/>
        <xdr:cNvPicPr>
          <a:picLocks noChangeAspect="1" noChangeArrowheads="1"/>
        </xdr:cNvPicPr>
      </xdr:nvPicPr>
      <xdr:blipFill>
        <a:blip xmlns:r="http://schemas.openxmlformats.org/officeDocument/2006/relationships" r:embed="rId6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34475" y="43310175"/>
          <a:ext cx="952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628651</xdr:colOff>
      <xdr:row>227</xdr:row>
      <xdr:rowOff>161925</xdr:rowOff>
    </xdr:from>
    <xdr:to>
      <xdr:col>15</xdr:col>
      <xdr:colOff>85726</xdr:colOff>
      <xdr:row>228</xdr:row>
      <xdr:rowOff>167528</xdr:rowOff>
    </xdr:to>
    <xdr:pic>
      <xdr:nvPicPr>
        <xdr:cNvPr id="426" name="Imagen 425"/>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39176" y="43795950"/>
          <a:ext cx="95250" cy="196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114300</xdr:colOff>
      <xdr:row>228</xdr:row>
      <xdr:rowOff>38100</xdr:rowOff>
    </xdr:from>
    <xdr:to>
      <xdr:col>15</xdr:col>
      <xdr:colOff>171450</xdr:colOff>
      <xdr:row>229</xdr:row>
      <xdr:rowOff>9525</xdr:rowOff>
    </xdr:to>
    <xdr:pic>
      <xdr:nvPicPr>
        <xdr:cNvPr id="427" name="Imagen 426"/>
        <xdr:cNvPicPr>
          <a:picLocks noChangeAspect="1" noChangeArrowheads="1"/>
        </xdr:cNvPicPr>
      </xdr:nvPicPr>
      <xdr:blipFill>
        <a:blip xmlns:r="http://schemas.openxmlformats.org/officeDocument/2006/relationships" r:embed="rId6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63000" y="43862625"/>
          <a:ext cx="571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600075</xdr:colOff>
      <xdr:row>228</xdr:row>
      <xdr:rowOff>19050</xdr:rowOff>
    </xdr:from>
    <xdr:to>
      <xdr:col>16</xdr:col>
      <xdr:colOff>85725</xdr:colOff>
      <xdr:row>228</xdr:row>
      <xdr:rowOff>180975</xdr:rowOff>
    </xdr:to>
    <xdr:pic>
      <xdr:nvPicPr>
        <xdr:cNvPr id="428" name="Imagen 427"/>
        <xdr:cNvPicPr>
          <a:picLocks noChangeAspect="1" noChangeArrowheads="1"/>
        </xdr:cNvPicPr>
      </xdr:nvPicPr>
      <xdr:blipFill>
        <a:blip xmlns:r="http://schemas.openxmlformats.org/officeDocument/2006/relationships" r:embed="rId6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48775" y="43843575"/>
          <a:ext cx="952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xdr:colOff>
      <xdr:row>228</xdr:row>
      <xdr:rowOff>9525</xdr:rowOff>
    </xdr:from>
    <xdr:to>
      <xdr:col>17</xdr:col>
      <xdr:colOff>95251</xdr:colOff>
      <xdr:row>229</xdr:row>
      <xdr:rowOff>15128</xdr:rowOff>
    </xdr:to>
    <xdr:pic>
      <xdr:nvPicPr>
        <xdr:cNvPr id="429" name="Imagen 428"/>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763126" y="43834050"/>
          <a:ext cx="95250" cy="196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276225</xdr:colOff>
      <xdr:row>228</xdr:row>
      <xdr:rowOff>28575</xdr:rowOff>
    </xdr:from>
    <xdr:to>
      <xdr:col>17</xdr:col>
      <xdr:colOff>371475</xdr:colOff>
      <xdr:row>229</xdr:row>
      <xdr:rowOff>0</xdr:rowOff>
    </xdr:to>
    <xdr:pic>
      <xdr:nvPicPr>
        <xdr:cNvPr id="430" name="Imagen 429"/>
        <xdr:cNvPicPr>
          <a:picLocks noChangeAspect="1" noChangeArrowheads="1"/>
        </xdr:cNvPicPr>
      </xdr:nvPicPr>
      <xdr:blipFill>
        <a:blip xmlns:r="http://schemas.openxmlformats.org/officeDocument/2006/relationships" r:embed="rId6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039350" y="43853100"/>
          <a:ext cx="952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514351</xdr:colOff>
      <xdr:row>229</xdr:row>
      <xdr:rowOff>47625</xdr:rowOff>
    </xdr:from>
    <xdr:to>
      <xdr:col>16</xdr:col>
      <xdr:colOff>1</xdr:colOff>
      <xdr:row>230</xdr:row>
      <xdr:rowOff>53228</xdr:rowOff>
    </xdr:to>
    <xdr:pic>
      <xdr:nvPicPr>
        <xdr:cNvPr id="431" name="Imagen 430"/>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63051" y="44062650"/>
          <a:ext cx="95250" cy="196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276225</xdr:colOff>
      <xdr:row>217</xdr:row>
      <xdr:rowOff>19050</xdr:rowOff>
    </xdr:from>
    <xdr:to>
      <xdr:col>0</xdr:col>
      <xdr:colOff>523875</xdr:colOff>
      <xdr:row>217</xdr:row>
      <xdr:rowOff>180975</xdr:rowOff>
    </xdr:to>
    <xdr:pic>
      <xdr:nvPicPr>
        <xdr:cNvPr id="432" name="Imagen 431"/>
        <xdr:cNvPicPr>
          <a:picLocks noChangeAspect="1" noChangeArrowheads="1"/>
        </xdr:cNvPicPr>
      </xdr:nvPicPr>
      <xdr:blipFill>
        <a:blip xmlns:r="http://schemas.openxmlformats.org/officeDocument/2006/relationships" r:embed="rId6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76225" y="41748075"/>
          <a:ext cx="2476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218</xdr:row>
      <xdr:rowOff>19050</xdr:rowOff>
    </xdr:from>
    <xdr:to>
      <xdr:col>0</xdr:col>
      <xdr:colOff>504825</xdr:colOff>
      <xdr:row>218</xdr:row>
      <xdr:rowOff>180975</xdr:rowOff>
    </xdr:to>
    <xdr:pic>
      <xdr:nvPicPr>
        <xdr:cNvPr id="433" name="Imagen 432"/>
        <xdr:cNvPicPr>
          <a:picLocks noChangeAspect="1" noChangeArrowheads="1"/>
        </xdr:cNvPicPr>
      </xdr:nvPicPr>
      <xdr:blipFill>
        <a:blip xmlns:r="http://schemas.openxmlformats.org/officeDocument/2006/relationships" r:embed="rId6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66700" y="41938575"/>
          <a:ext cx="2381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219</xdr:row>
      <xdr:rowOff>28575</xdr:rowOff>
    </xdr:from>
    <xdr:to>
      <xdr:col>0</xdr:col>
      <xdr:colOff>523875</xdr:colOff>
      <xdr:row>220</xdr:row>
      <xdr:rowOff>0</xdr:rowOff>
    </xdr:to>
    <xdr:pic>
      <xdr:nvPicPr>
        <xdr:cNvPr id="434" name="Imagen 433"/>
        <xdr:cNvPicPr>
          <a:picLocks noChangeAspect="1" noChangeArrowheads="1"/>
        </xdr:cNvPicPr>
      </xdr:nvPicPr>
      <xdr:blipFill>
        <a:blip xmlns:r="http://schemas.openxmlformats.org/officeDocument/2006/relationships" r:embed="rId6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5750" y="42138600"/>
          <a:ext cx="2381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295275</xdr:colOff>
      <xdr:row>220</xdr:row>
      <xdr:rowOff>19050</xdr:rowOff>
    </xdr:from>
    <xdr:to>
      <xdr:col>0</xdr:col>
      <xdr:colOff>533400</xdr:colOff>
      <xdr:row>220</xdr:row>
      <xdr:rowOff>180975</xdr:rowOff>
    </xdr:to>
    <xdr:pic>
      <xdr:nvPicPr>
        <xdr:cNvPr id="435" name="Imagen 434"/>
        <xdr:cNvPicPr>
          <a:picLocks noChangeAspect="1" noChangeArrowheads="1"/>
        </xdr:cNvPicPr>
      </xdr:nvPicPr>
      <xdr:blipFill>
        <a:blip xmlns:r="http://schemas.openxmlformats.org/officeDocument/2006/relationships" r:embed="rId6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5275" y="42319575"/>
          <a:ext cx="2381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xdr:colOff>
      <xdr:row>230</xdr:row>
      <xdr:rowOff>0</xdr:rowOff>
    </xdr:from>
    <xdr:to>
      <xdr:col>14</xdr:col>
      <xdr:colOff>323850</xdr:colOff>
      <xdr:row>234</xdr:row>
      <xdr:rowOff>114300</xdr:rowOff>
    </xdr:to>
    <xdr:sp macro="" textlink="">
      <xdr:nvSpPr>
        <xdr:cNvPr id="436" name="Rectángulo 435"/>
        <xdr:cNvSpPr/>
      </xdr:nvSpPr>
      <xdr:spPr>
        <a:xfrm>
          <a:off x="800100" y="44205525"/>
          <a:ext cx="7534275" cy="8763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4.</a:t>
          </a:r>
          <a:r>
            <a:rPr lang="es-EC" sz="1100" b="1" baseline="0"/>
            <a:t> Conclusión: Se pudo calcular que el valor que sale en la corriente 13 del mezclador es de 4798,672 kg/h; este flujo masico contiene una fraccion masica de 0,659 de arcilla roja. 0,0804 de arcilla blanca, 0,1881 de la corriente de material reutilizado, y 0,0726 de contenido de agua, junto esto es el 100% de la mezcla.</a:t>
          </a:r>
        </a:p>
        <a:p>
          <a:pPr algn="l"/>
          <a:endParaRPr lang="es-EC" sz="1100" b="1"/>
        </a:p>
      </xdr:txBody>
    </xdr:sp>
    <xdr:clientData/>
  </xdr:twoCellAnchor>
  <xdr:twoCellAnchor>
    <xdr:from>
      <xdr:col>1</xdr:col>
      <xdr:colOff>0</xdr:colOff>
      <xdr:row>236</xdr:row>
      <xdr:rowOff>0</xdr:rowOff>
    </xdr:from>
    <xdr:to>
      <xdr:col>14</xdr:col>
      <xdr:colOff>257175</xdr:colOff>
      <xdr:row>240</xdr:row>
      <xdr:rowOff>66675</xdr:rowOff>
    </xdr:to>
    <xdr:sp macro="" textlink="">
      <xdr:nvSpPr>
        <xdr:cNvPr id="437" name="Rectángulo 436"/>
        <xdr:cNvSpPr/>
      </xdr:nvSpPr>
      <xdr:spPr>
        <a:xfrm>
          <a:off x="781050" y="45348525"/>
          <a:ext cx="7486650" cy="8286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U8.</a:t>
          </a:r>
          <a:r>
            <a:rPr lang="es-EC" sz="1100" b="1" baseline="0"/>
            <a:t> La siguiente etapa se transporta la arcilla hacia una laminadora la cual es el ultimo proceso de reduccion de particulas de todo el proceso produtivo.</a:t>
          </a:r>
        </a:p>
        <a:p>
          <a:pPr algn="l"/>
          <a:r>
            <a:rPr lang="es-EC" sz="1100" b="1" baseline="0"/>
            <a:t>1. Objeto: </a:t>
          </a:r>
        </a:p>
        <a:p>
          <a:pPr algn="l"/>
          <a:r>
            <a:rPr lang="es-EC" sz="1100" b="1" baseline="0"/>
            <a:t>a) Realice el respectivo balance de masa de la laminadora..</a:t>
          </a:r>
          <a:endParaRPr lang="es-EC" sz="1100" b="1"/>
        </a:p>
      </xdr:txBody>
    </xdr:sp>
    <xdr:clientData/>
  </xdr:twoCellAnchor>
  <xdr:twoCellAnchor>
    <xdr:from>
      <xdr:col>4</xdr:col>
      <xdr:colOff>447675</xdr:colOff>
      <xdr:row>242</xdr:row>
      <xdr:rowOff>0</xdr:rowOff>
    </xdr:from>
    <xdr:to>
      <xdr:col>13</xdr:col>
      <xdr:colOff>17144</xdr:colOff>
      <xdr:row>246</xdr:row>
      <xdr:rowOff>168910</xdr:rowOff>
    </xdr:to>
    <xdr:grpSp>
      <xdr:nvGrpSpPr>
        <xdr:cNvPr id="438" name="Grupo 437"/>
        <xdr:cNvGrpSpPr/>
      </xdr:nvGrpSpPr>
      <xdr:grpSpPr>
        <a:xfrm>
          <a:off x="2724150" y="46491525"/>
          <a:ext cx="4932044" cy="930910"/>
          <a:chOff x="0" y="0"/>
          <a:chExt cx="4694497" cy="930910"/>
        </a:xfrm>
      </xdr:grpSpPr>
      <xdr:grpSp>
        <xdr:nvGrpSpPr>
          <xdr:cNvPr id="439" name="Grupo 438"/>
          <xdr:cNvGrpSpPr/>
        </xdr:nvGrpSpPr>
        <xdr:grpSpPr>
          <a:xfrm>
            <a:off x="1752600" y="209550"/>
            <a:ext cx="2941897" cy="568969"/>
            <a:chOff x="3163628" y="2314566"/>
            <a:chExt cx="2941897" cy="569516"/>
          </a:xfrm>
        </xdr:grpSpPr>
        <xdr:sp macro="" textlink="">
          <xdr:nvSpPr>
            <xdr:cNvPr id="442" name="Rectángulo 441"/>
            <xdr:cNvSpPr/>
          </xdr:nvSpPr>
          <xdr:spPr>
            <a:xfrm>
              <a:off x="4229100" y="2628900"/>
              <a:ext cx="425302" cy="25518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U8</a:t>
              </a:r>
            </a:p>
          </xdr:txBody>
        </xdr:sp>
        <xdr:sp macro="" textlink="">
          <xdr:nvSpPr>
            <xdr:cNvPr id="443" name="Rectángulo 442"/>
            <xdr:cNvSpPr/>
          </xdr:nvSpPr>
          <xdr:spPr>
            <a:xfrm>
              <a:off x="3257550" y="2314566"/>
              <a:ext cx="425302" cy="25518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13 </a:t>
              </a:r>
            </a:p>
          </xdr:txBody>
        </xdr:sp>
        <xdr:sp macro="" textlink="">
          <xdr:nvSpPr>
            <xdr:cNvPr id="444" name="Rectángulo 443"/>
            <xdr:cNvSpPr/>
          </xdr:nvSpPr>
          <xdr:spPr>
            <a:xfrm>
              <a:off x="5029200" y="2324100"/>
              <a:ext cx="425302" cy="25518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14 </a:t>
              </a:r>
            </a:p>
          </xdr:txBody>
        </xdr:sp>
        <xdr:grpSp>
          <xdr:nvGrpSpPr>
            <xdr:cNvPr id="445" name="Grupo 444"/>
            <xdr:cNvGrpSpPr/>
          </xdr:nvGrpSpPr>
          <xdr:grpSpPr>
            <a:xfrm>
              <a:off x="3163628" y="2357636"/>
              <a:ext cx="2941897" cy="318851"/>
              <a:chOff x="2998381" y="499731"/>
              <a:chExt cx="2941897" cy="318876"/>
            </a:xfrm>
          </xdr:grpSpPr>
          <xdr:sp macro="" textlink="">
            <xdr:nvSpPr>
              <xdr:cNvPr id="446" name="Rectángulo 445"/>
              <xdr:cNvSpPr/>
            </xdr:nvSpPr>
            <xdr:spPr>
              <a:xfrm>
                <a:off x="5136368" y="513235"/>
                <a:ext cx="803910" cy="2667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b="1">
                    <a:effectLst/>
                    <a:ea typeface="Calibri" panose="020F0502020204030204" pitchFamily="34" charset="0"/>
                    <a:cs typeface="Times New Roman" panose="02020603050405020304" pitchFamily="18" charset="0"/>
                  </a:rPr>
                  <a:t>S=?</a:t>
                </a:r>
                <a:endParaRPr lang="es-EC" sz="1100">
                  <a:effectLst/>
                  <a:ea typeface="Calibri" panose="020F0502020204030204" pitchFamily="34" charset="0"/>
                  <a:cs typeface="Times New Roman" panose="02020603050405020304" pitchFamily="18" charset="0"/>
                </a:endParaRPr>
              </a:p>
            </xdr:txBody>
          </xdr:sp>
          <xdr:grpSp>
            <xdr:nvGrpSpPr>
              <xdr:cNvPr id="447" name="Grupo 446"/>
              <xdr:cNvGrpSpPr/>
            </xdr:nvGrpSpPr>
            <xdr:grpSpPr>
              <a:xfrm>
                <a:off x="2998381" y="499731"/>
                <a:ext cx="2348024" cy="318876"/>
                <a:chOff x="2105246" y="499731"/>
                <a:chExt cx="2348024" cy="318876"/>
              </a:xfrm>
            </xdr:grpSpPr>
            <xdr:grpSp>
              <xdr:nvGrpSpPr>
                <xdr:cNvPr id="448" name="Grupo 447"/>
                <xdr:cNvGrpSpPr/>
              </xdr:nvGrpSpPr>
              <xdr:grpSpPr>
                <a:xfrm>
                  <a:off x="2721935" y="499731"/>
                  <a:ext cx="1731335" cy="318876"/>
                  <a:chOff x="638175" y="0"/>
                  <a:chExt cx="2486025" cy="323850"/>
                </a:xfrm>
              </xdr:grpSpPr>
              <xdr:sp macro="" textlink="">
                <xdr:nvSpPr>
                  <xdr:cNvPr id="450" name="Rectángulo 449"/>
                  <xdr:cNvSpPr/>
                </xdr:nvSpPr>
                <xdr:spPr>
                  <a:xfrm>
                    <a:off x="638175" y="0"/>
                    <a:ext cx="1847850" cy="32385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200000"/>
                      </a:lnSpc>
                      <a:spcAft>
                        <a:spcPts val="800"/>
                      </a:spcAft>
                    </a:pPr>
                    <a:r>
                      <a:rPr lang="es-419" sz="1200" b="1">
                        <a:effectLst/>
                        <a:latin typeface="Times New Roman" panose="02020603050405020304" pitchFamily="18" charset="0"/>
                        <a:ea typeface="Calibri" panose="020F0502020204030204" pitchFamily="34" charset="0"/>
                        <a:cs typeface="Times New Roman" panose="02020603050405020304" pitchFamily="18" charset="0"/>
                      </a:rPr>
                      <a:t>Laminadora</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cxnSp macro="">
                <xdr:nvCxnSpPr>
                  <xdr:cNvPr id="451" name="Conector recto de flecha 450"/>
                  <xdr:cNvCxnSpPr/>
                </xdr:nvCxnSpPr>
                <xdr:spPr>
                  <a:xfrm>
                    <a:off x="2486024" y="190500"/>
                    <a:ext cx="63817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xnSp macro="">
              <xdr:nvCxnSpPr>
                <xdr:cNvPr id="449" name="Conector recto de flecha 448"/>
                <xdr:cNvCxnSpPr/>
              </xdr:nvCxnSpPr>
              <xdr:spPr>
                <a:xfrm>
                  <a:off x="2105246" y="648587"/>
                  <a:ext cx="61531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grpSp>
      </xdr:grpSp>
      <xdr:sp macro="" textlink="">
        <xdr:nvSpPr>
          <xdr:cNvPr id="440" name="Elipse 439"/>
          <xdr:cNvSpPr/>
        </xdr:nvSpPr>
        <xdr:spPr>
          <a:xfrm>
            <a:off x="0" y="0"/>
            <a:ext cx="4638675" cy="914400"/>
          </a:xfrm>
          <a:prstGeom prst="ellipse">
            <a:avLst/>
          </a:prstGeom>
          <a:noFill/>
          <a:ln>
            <a:solidFill>
              <a:schemeClr val="tx1"/>
            </a:solidFill>
            <a:prstDash val="dashDot"/>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C"/>
          </a:p>
        </xdr:txBody>
      </xdr:sp>
      <xdr:sp macro="" textlink="">
        <xdr:nvSpPr>
          <xdr:cNvPr id="441" name="Rectángulo 440"/>
          <xdr:cNvSpPr/>
        </xdr:nvSpPr>
        <xdr:spPr>
          <a:xfrm>
            <a:off x="161945" y="409575"/>
            <a:ext cx="1695432" cy="52133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100" b="1">
                <a:effectLst/>
                <a:ea typeface="Calibri" panose="020F0502020204030204" pitchFamily="34" charset="0"/>
                <a:cs typeface="Times New Roman" panose="02020603050405020304" pitchFamily="18" charset="0"/>
              </a:rPr>
              <a:t>F </a:t>
            </a:r>
            <a:r>
              <a:rPr lang="es-419" sz="1200" b="1" baseline="-25000">
                <a:effectLst/>
                <a:ea typeface="Calibri" panose="020F0502020204030204" pitchFamily="34" charset="0"/>
                <a:cs typeface="Times New Roman" panose="02020603050405020304" pitchFamily="18" charset="0"/>
              </a:rPr>
              <a:t>mezclador</a:t>
            </a:r>
            <a:r>
              <a:rPr lang="es-419" sz="1100" b="1" baseline="-25000">
                <a:effectLst/>
                <a:ea typeface="Calibri" panose="020F0502020204030204" pitchFamily="34" charset="0"/>
                <a:cs typeface="Times New Roman" panose="02020603050405020304" pitchFamily="18" charset="0"/>
              </a:rPr>
              <a:t> </a:t>
            </a:r>
            <a:r>
              <a:rPr lang="es-419" sz="1100">
                <a:effectLst/>
                <a:ea typeface="Calibri" panose="020F0502020204030204" pitchFamily="34" charset="0"/>
                <a:cs typeface="Times New Roman" panose="02020603050405020304" pitchFamily="18" charset="0"/>
              </a:rPr>
              <a:t>= 4798.672 kg/h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xdr:grpSp>
    <xdr:clientData/>
  </xdr:twoCellAnchor>
  <xdr:twoCellAnchor>
    <xdr:from>
      <xdr:col>0</xdr:col>
      <xdr:colOff>19050</xdr:colOff>
      <xdr:row>244</xdr:row>
      <xdr:rowOff>152400</xdr:rowOff>
    </xdr:from>
    <xdr:to>
      <xdr:col>1</xdr:col>
      <xdr:colOff>85725</xdr:colOff>
      <xdr:row>245</xdr:row>
      <xdr:rowOff>7619</xdr:rowOff>
    </xdr:to>
    <xdr:sp macro="" textlink="">
      <xdr:nvSpPr>
        <xdr:cNvPr id="452" name="Rectángulo 451"/>
        <xdr:cNvSpPr/>
      </xdr:nvSpPr>
      <xdr:spPr>
        <a:xfrm>
          <a:off x="19050" y="47024925"/>
          <a:ext cx="847725" cy="4571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100" b="1">
              <a:effectLst/>
              <a:ea typeface="Calibri" panose="020F0502020204030204" pitchFamily="34" charset="0"/>
              <a:cs typeface="Times New Roman" panose="02020603050405020304" pitchFamily="18" charset="0"/>
            </a:rPr>
            <a:t>F </a:t>
          </a:r>
          <a:r>
            <a:rPr lang="es-419" sz="1200" b="1" baseline="-25000">
              <a:effectLst/>
              <a:ea typeface="Calibri" panose="020F0502020204030204" pitchFamily="34" charset="0"/>
              <a:cs typeface="Times New Roman" panose="02020603050405020304" pitchFamily="18" charset="0"/>
            </a:rPr>
            <a:t>mezclador</a:t>
          </a:r>
          <a:r>
            <a:rPr lang="es-419" sz="1100" b="1" baseline="-25000">
              <a:effectLst/>
              <a:ea typeface="Calibri" panose="020F0502020204030204" pitchFamily="34" charset="0"/>
              <a:cs typeface="Times New Roman" panose="02020603050405020304" pitchFamily="18" charset="0"/>
            </a:rPr>
            <a:t> </a:t>
          </a: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xdr:clientData/>
  </xdr:twoCellAnchor>
  <xdr:twoCellAnchor>
    <xdr:from>
      <xdr:col>1</xdr:col>
      <xdr:colOff>0</xdr:colOff>
      <xdr:row>256</xdr:row>
      <xdr:rowOff>0</xdr:rowOff>
    </xdr:from>
    <xdr:to>
      <xdr:col>14</xdr:col>
      <xdr:colOff>123825</xdr:colOff>
      <xdr:row>257</xdr:row>
      <xdr:rowOff>57150</xdr:rowOff>
    </xdr:to>
    <xdr:sp macro="" textlink="">
      <xdr:nvSpPr>
        <xdr:cNvPr id="468" name="Rectángulo 467"/>
        <xdr:cNvSpPr/>
      </xdr:nvSpPr>
      <xdr:spPr>
        <a:xfrm>
          <a:off x="781050" y="49158525"/>
          <a:ext cx="7353300" cy="2476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4.</a:t>
          </a:r>
          <a:r>
            <a:rPr lang="es-EC" sz="1100" b="1" baseline="0"/>
            <a:t> Conclusión: Mediante balance de masa se obtuvo que al salir de la laminadora el flujo masico sera de 4798,672 kg/h.</a:t>
          </a:r>
        </a:p>
        <a:p>
          <a:pPr algn="l"/>
          <a:endParaRPr lang="es-EC" sz="1100" b="1"/>
        </a:p>
      </xdr:txBody>
    </xdr:sp>
    <xdr:clientData/>
  </xdr:twoCellAnchor>
  <xdr:twoCellAnchor>
    <xdr:from>
      <xdr:col>1</xdr:col>
      <xdr:colOff>9525</xdr:colOff>
      <xdr:row>258</xdr:row>
      <xdr:rowOff>76199</xdr:rowOff>
    </xdr:from>
    <xdr:to>
      <xdr:col>14</xdr:col>
      <xdr:colOff>266700</xdr:colOff>
      <xdr:row>264</xdr:row>
      <xdr:rowOff>180975</xdr:rowOff>
    </xdr:to>
    <xdr:sp macro="" textlink="">
      <xdr:nvSpPr>
        <xdr:cNvPr id="469" name="Rectángulo 468"/>
        <xdr:cNvSpPr/>
      </xdr:nvSpPr>
      <xdr:spPr>
        <a:xfrm>
          <a:off x="790575" y="49615724"/>
          <a:ext cx="7515225" cy="12477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U9.</a:t>
          </a:r>
          <a:r>
            <a:rPr lang="es-EC" sz="1100" b="1" baseline="0"/>
            <a:t> Despues de salir de la laminadora la arcilla esta lista para entrar a una extrusora al vacio,</a:t>
          </a:r>
          <a:r>
            <a:rPr lang="es-EC" sz="1100" b="1" baseline="0">
              <a:solidFill>
                <a:schemeClr val="dk1"/>
              </a:solidFill>
              <a:effectLst/>
              <a:latin typeface="+mn-lt"/>
              <a:ea typeface="+mn-ea"/>
              <a:cs typeface="+mn-cs"/>
            </a:rPr>
            <a:t>en la cual se pierde agua de forma liquida, la extrusora</a:t>
          </a:r>
          <a:r>
            <a:rPr lang="es-EC" sz="1100" b="1" baseline="0"/>
            <a:t> consta con un molde a la salida que le da forma al ladrillo.</a:t>
          </a:r>
        </a:p>
        <a:p>
          <a:pPr algn="l"/>
          <a:r>
            <a:rPr lang="es-EC" sz="1100" b="1" baseline="0"/>
            <a:t>1. Objeto: </a:t>
          </a:r>
        </a:p>
        <a:p>
          <a:pPr algn="l"/>
          <a:r>
            <a:rPr lang="es-EC" sz="1100" b="1" baseline="0"/>
            <a:t>a) Obtenga el valor del agua que se pierde en la extrusora.</a:t>
          </a:r>
        </a:p>
        <a:p>
          <a:pPr algn="l"/>
          <a:r>
            <a:rPr lang="es-EC" sz="1100" b="1" baseline="0"/>
            <a:t>b) Determine el valor de flujo masico a la salida de la extrusora.</a:t>
          </a:r>
        </a:p>
        <a:p>
          <a:pPr algn="l"/>
          <a:r>
            <a:rPr lang="es-EC" sz="1100" b="1" baseline="0"/>
            <a:t>c) Calcule las proporciones de los materiales al final de este proceso.</a:t>
          </a:r>
          <a:endParaRPr lang="es-EC" sz="1100" b="1"/>
        </a:p>
      </xdr:txBody>
    </xdr:sp>
    <xdr:clientData/>
  </xdr:twoCellAnchor>
  <xdr:twoCellAnchor>
    <xdr:from>
      <xdr:col>7</xdr:col>
      <xdr:colOff>57150</xdr:colOff>
      <xdr:row>218</xdr:row>
      <xdr:rowOff>19050</xdr:rowOff>
    </xdr:from>
    <xdr:to>
      <xdr:col>11</xdr:col>
      <xdr:colOff>152400</xdr:colOff>
      <xdr:row>226</xdr:row>
      <xdr:rowOff>171450</xdr:rowOff>
    </xdr:to>
    <xdr:grpSp>
      <xdr:nvGrpSpPr>
        <xdr:cNvPr id="49" name="Grupo 48"/>
        <xdr:cNvGrpSpPr/>
      </xdr:nvGrpSpPr>
      <xdr:grpSpPr>
        <a:xfrm>
          <a:off x="4152900" y="41938575"/>
          <a:ext cx="2400300" cy="1676400"/>
          <a:chOff x="4019550" y="41938575"/>
          <a:chExt cx="2295525" cy="1676400"/>
        </a:xfrm>
      </xdr:grpSpPr>
      <xdr:grpSp>
        <xdr:nvGrpSpPr>
          <xdr:cNvPr id="47" name="Grupo 46"/>
          <xdr:cNvGrpSpPr/>
        </xdr:nvGrpSpPr>
        <xdr:grpSpPr>
          <a:xfrm>
            <a:off x="4019550" y="41938575"/>
            <a:ext cx="2295525" cy="1676400"/>
            <a:chOff x="4019550" y="41938575"/>
            <a:chExt cx="2295525" cy="1676400"/>
          </a:xfrm>
        </xdr:grpSpPr>
        <xdr:pic>
          <xdr:nvPicPr>
            <xdr:cNvPr id="396" name="Imagen 395"/>
            <xdr:cNvPicPr>
              <a:picLocks noChangeAspect="1" noChangeArrowheads="1"/>
            </xdr:cNvPicPr>
          </xdr:nvPicPr>
          <xdr:blipFill>
            <a:blip xmlns:r="http://schemas.openxmlformats.org/officeDocument/2006/relationships" r:embed="rId4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81550" y="41938575"/>
              <a:ext cx="866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97" name="Imagen 396"/>
            <xdr:cNvPicPr>
              <a:picLocks noChangeAspect="1" noChangeArrowheads="1"/>
            </xdr:cNvPicPr>
          </xdr:nvPicPr>
          <xdr:blipFill>
            <a:blip xmlns:r="http://schemas.openxmlformats.org/officeDocument/2006/relationships" r:embed="rId4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72025" y="42157650"/>
              <a:ext cx="866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98" name="Imagen 397"/>
            <xdr:cNvPicPr>
              <a:picLocks noChangeAspect="1" noChangeArrowheads="1"/>
            </xdr:cNvPicPr>
          </xdr:nvPicPr>
          <xdr:blipFill>
            <a:blip xmlns:r="http://schemas.openxmlformats.org/officeDocument/2006/relationships" r:embed="rId4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000625" y="42338625"/>
              <a:ext cx="3524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99" name="Imagen 398"/>
            <xdr:cNvPicPr>
              <a:picLocks noChangeAspect="1" noChangeArrowheads="1"/>
            </xdr:cNvPicPr>
          </xdr:nvPicPr>
          <xdr:blipFill>
            <a:blip xmlns:r="http://schemas.openxmlformats.org/officeDocument/2006/relationships" r:embed="rId6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19550" y="42538650"/>
              <a:ext cx="21336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0" name="Imagen 399"/>
            <xdr:cNvPicPr>
              <a:picLocks noChangeAspect="1" noChangeArrowheads="1"/>
            </xdr:cNvPicPr>
          </xdr:nvPicPr>
          <xdr:blipFill>
            <a:blip xmlns:r="http://schemas.openxmlformats.org/officeDocument/2006/relationships" r:embed="rId6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62475" y="42710100"/>
              <a:ext cx="116205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1" name="Imagen 400"/>
            <xdr:cNvPicPr>
              <a:picLocks noChangeAspect="1" noChangeArrowheads="1"/>
            </xdr:cNvPicPr>
          </xdr:nvPicPr>
          <xdr:blipFill>
            <a:blip xmlns:r="http://schemas.openxmlformats.org/officeDocument/2006/relationships" r:embed="rId6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33925" y="42843450"/>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2" name="Imagen 401"/>
            <xdr:cNvPicPr>
              <a:picLocks noChangeAspect="1" noChangeArrowheads="1"/>
            </xdr:cNvPicPr>
          </xdr:nvPicPr>
          <xdr:blipFill>
            <a:blip xmlns:r="http://schemas.openxmlformats.org/officeDocument/2006/relationships" r:embed="rId7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695950" y="42872025"/>
              <a:ext cx="619125"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6" name="Imagen 405"/>
            <xdr:cNvPicPr>
              <a:picLocks noChangeAspect="1" noChangeArrowheads="1"/>
            </xdr:cNvPicPr>
          </xdr:nvPicPr>
          <xdr:blipFill>
            <a:blip xmlns:r="http://schemas.openxmlformats.org/officeDocument/2006/relationships" r:embed="rId7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95825" y="43262550"/>
              <a:ext cx="4191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7" name="Imagen 406"/>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72150" y="43281600"/>
              <a:ext cx="161925" cy="333375"/>
            </a:xfrm>
            <a:prstGeom prst="rect">
              <a:avLst/>
            </a:prstGeom>
            <a:noFill/>
            <a:extLst>
              <a:ext uri="{909E8E84-426E-40DD-AFC4-6F175D3DCCD1}">
                <a14:hiddenFill xmlns:a14="http://schemas.microsoft.com/office/drawing/2010/main">
                  <a:solidFill>
                    <a:srgbClr val="FFFFFF"/>
                  </a:solidFill>
                </a14:hiddenFill>
              </a:ext>
            </a:extLst>
          </xdr:spPr>
        </xdr:pic>
      </xdr:grpSp>
      <xdr:cxnSp macro="">
        <xdr:nvCxnSpPr>
          <xdr:cNvPr id="470" name="Conector recto 469"/>
          <xdr:cNvCxnSpPr/>
        </xdr:nvCxnSpPr>
        <xdr:spPr>
          <a:xfrm flipV="1">
            <a:off x="5467350" y="42167175"/>
            <a:ext cx="247650" cy="1524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71" name="Conector recto 470"/>
          <xdr:cNvCxnSpPr/>
        </xdr:nvCxnSpPr>
        <xdr:spPr>
          <a:xfrm flipV="1">
            <a:off x="5229225" y="42138600"/>
            <a:ext cx="247650" cy="1524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361950</xdr:colOff>
      <xdr:row>248</xdr:row>
      <xdr:rowOff>9525</xdr:rowOff>
    </xdr:from>
    <xdr:to>
      <xdr:col>10</xdr:col>
      <xdr:colOff>285750</xdr:colOff>
      <xdr:row>254</xdr:row>
      <xdr:rowOff>142875</xdr:rowOff>
    </xdr:to>
    <xdr:grpSp>
      <xdr:nvGrpSpPr>
        <xdr:cNvPr id="50" name="Grupo 49"/>
        <xdr:cNvGrpSpPr/>
      </xdr:nvGrpSpPr>
      <xdr:grpSpPr>
        <a:xfrm>
          <a:off x="3886200" y="47644050"/>
          <a:ext cx="2352675" cy="1276350"/>
          <a:chOff x="3886200" y="47644050"/>
          <a:chExt cx="2133600" cy="1276350"/>
        </a:xfrm>
      </xdr:grpSpPr>
      <xdr:grpSp>
        <xdr:nvGrpSpPr>
          <xdr:cNvPr id="48" name="Grupo 47"/>
          <xdr:cNvGrpSpPr/>
        </xdr:nvGrpSpPr>
        <xdr:grpSpPr>
          <a:xfrm>
            <a:off x="3886200" y="47644050"/>
            <a:ext cx="2133600" cy="1276350"/>
            <a:chOff x="3886200" y="47644050"/>
            <a:chExt cx="2133600" cy="1276350"/>
          </a:xfrm>
        </xdr:grpSpPr>
        <xdr:pic>
          <xdr:nvPicPr>
            <xdr:cNvPr id="453" name="Imagen 452"/>
            <xdr:cNvPicPr>
              <a:picLocks noChangeAspect="1" noChangeArrowheads="1"/>
            </xdr:cNvPicPr>
          </xdr:nvPicPr>
          <xdr:blipFill>
            <a:blip xmlns:r="http://schemas.openxmlformats.org/officeDocument/2006/relationships" r:embed="rId4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19625" y="47844075"/>
              <a:ext cx="866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54" name="Imagen 453"/>
            <xdr:cNvPicPr>
              <a:picLocks noChangeAspect="1" noChangeArrowheads="1"/>
            </xdr:cNvPicPr>
          </xdr:nvPicPr>
          <xdr:blipFill>
            <a:blip xmlns:r="http://schemas.openxmlformats.org/officeDocument/2006/relationships" r:embed="rId4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29150" y="47644050"/>
              <a:ext cx="866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55" name="Imagen 454"/>
            <xdr:cNvPicPr>
              <a:picLocks noChangeAspect="1" noChangeArrowheads="1"/>
            </xdr:cNvPicPr>
          </xdr:nvPicPr>
          <xdr:blipFill>
            <a:blip xmlns:r="http://schemas.openxmlformats.org/officeDocument/2006/relationships" r:embed="rId4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48225" y="48053625"/>
              <a:ext cx="3524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56" name="Imagen 455"/>
            <xdr:cNvPicPr>
              <a:picLocks noChangeAspect="1" noChangeArrowheads="1"/>
            </xdr:cNvPicPr>
          </xdr:nvPicPr>
          <xdr:blipFill>
            <a:blip xmlns:r="http://schemas.openxmlformats.org/officeDocument/2006/relationships" r:embed="rId7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86200" y="48244125"/>
              <a:ext cx="21336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57" name="Imagen 456"/>
            <xdr:cNvPicPr>
              <a:picLocks noChangeAspect="1" noChangeArrowheads="1"/>
            </xdr:cNvPicPr>
          </xdr:nvPicPr>
          <xdr:blipFill>
            <a:blip xmlns:r="http://schemas.openxmlformats.org/officeDocument/2006/relationships" r:embed="rId7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19625" y="48434625"/>
              <a:ext cx="7239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58" name="Imagen 457"/>
            <xdr:cNvPicPr>
              <a:picLocks noChangeAspect="1" noChangeArrowheads="1"/>
            </xdr:cNvPicPr>
          </xdr:nvPicPr>
          <xdr:blipFill>
            <a:blip xmlns:r="http://schemas.openxmlformats.org/officeDocument/2006/relationships" r:embed="rId4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43450" y="48577500"/>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59" name="Imagen 458"/>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62625" y="48587025"/>
              <a:ext cx="161925" cy="333375"/>
            </a:xfrm>
            <a:prstGeom prst="rect">
              <a:avLst/>
            </a:prstGeom>
            <a:noFill/>
            <a:extLst>
              <a:ext uri="{909E8E84-426E-40DD-AFC4-6F175D3DCCD1}">
                <a14:hiddenFill xmlns:a14="http://schemas.microsoft.com/office/drawing/2010/main">
                  <a:solidFill>
                    <a:srgbClr val="FFFFFF"/>
                  </a:solidFill>
                </a14:hiddenFill>
              </a:ext>
            </a:extLst>
          </xdr:spPr>
        </xdr:pic>
      </xdr:grpSp>
      <xdr:cxnSp macro="">
        <xdr:nvCxnSpPr>
          <xdr:cNvPr id="472" name="Conector recto 471"/>
          <xdr:cNvCxnSpPr/>
        </xdr:nvCxnSpPr>
        <xdr:spPr>
          <a:xfrm flipV="1">
            <a:off x="5067300" y="47863125"/>
            <a:ext cx="247650" cy="1524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73" name="Conector recto 472"/>
          <xdr:cNvCxnSpPr/>
        </xdr:nvCxnSpPr>
        <xdr:spPr>
          <a:xfrm flipV="1">
            <a:off x="5334000" y="47853600"/>
            <a:ext cx="247650" cy="1524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4</xdr:col>
      <xdr:colOff>485775</xdr:colOff>
      <xdr:row>265</xdr:row>
      <xdr:rowOff>9525</xdr:rowOff>
    </xdr:from>
    <xdr:to>
      <xdr:col>13</xdr:col>
      <xdr:colOff>466726</xdr:colOff>
      <xdr:row>273</xdr:row>
      <xdr:rowOff>97790</xdr:rowOff>
    </xdr:to>
    <xdr:grpSp>
      <xdr:nvGrpSpPr>
        <xdr:cNvPr id="474" name="Grupo 473"/>
        <xdr:cNvGrpSpPr/>
      </xdr:nvGrpSpPr>
      <xdr:grpSpPr>
        <a:xfrm>
          <a:off x="2762250" y="50882550"/>
          <a:ext cx="5343526" cy="1612265"/>
          <a:chOff x="85725" y="0"/>
          <a:chExt cx="5105401" cy="1612438"/>
        </a:xfrm>
      </xdr:grpSpPr>
      <xdr:grpSp>
        <xdr:nvGrpSpPr>
          <xdr:cNvPr id="475" name="Grupo 474"/>
          <xdr:cNvGrpSpPr/>
        </xdr:nvGrpSpPr>
        <xdr:grpSpPr>
          <a:xfrm>
            <a:off x="85725" y="0"/>
            <a:ext cx="5105401" cy="1612438"/>
            <a:chOff x="85725" y="0"/>
            <a:chExt cx="5105401" cy="1612438"/>
          </a:xfrm>
        </xdr:grpSpPr>
        <xdr:grpSp>
          <xdr:nvGrpSpPr>
            <xdr:cNvPr id="477" name="Grupo 476"/>
            <xdr:cNvGrpSpPr/>
          </xdr:nvGrpSpPr>
          <xdr:grpSpPr>
            <a:xfrm>
              <a:off x="85725" y="0"/>
              <a:ext cx="5105401" cy="1612438"/>
              <a:chOff x="133350" y="0"/>
              <a:chExt cx="5105401" cy="1612438"/>
            </a:xfrm>
          </xdr:grpSpPr>
          <xdr:grpSp>
            <xdr:nvGrpSpPr>
              <xdr:cNvPr id="480" name="Grupo 479"/>
              <xdr:cNvGrpSpPr/>
            </xdr:nvGrpSpPr>
            <xdr:grpSpPr>
              <a:xfrm>
                <a:off x="133350" y="0"/>
                <a:ext cx="5105401" cy="1612438"/>
                <a:chOff x="122387" y="0"/>
                <a:chExt cx="4685665" cy="1159178"/>
              </a:xfrm>
            </xdr:grpSpPr>
            <xdr:grpSp>
              <xdr:nvGrpSpPr>
                <xdr:cNvPr id="483" name="Grupo 482"/>
                <xdr:cNvGrpSpPr/>
              </xdr:nvGrpSpPr>
              <xdr:grpSpPr>
                <a:xfrm>
                  <a:off x="1623284" y="125625"/>
                  <a:ext cx="2219971" cy="871660"/>
                  <a:chOff x="1813552" y="179441"/>
                  <a:chExt cx="2158791" cy="707973"/>
                </a:xfrm>
              </xdr:grpSpPr>
              <xdr:grpSp>
                <xdr:nvGrpSpPr>
                  <xdr:cNvPr id="485" name="Grupo 484"/>
                  <xdr:cNvGrpSpPr/>
                </xdr:nvGrpSpPr>
                <xdr:grpSpPr>
                  <a:xfrm>
                    <a:off x="1813552" y="342902"/>
                    <a:ext cx="2158791" cy="544512"/>
                    <a:chOff x="278389" y="371475"/>
                    <a:chExt cx="2236211" cy="600354"/>
                  </a:xfrm>
                </xdr:grpSpPr>
                <xdr:sp macro="" textlink="">
                  <xdr:nvSpPr>
                    <xdr:cNvPr id="488" name="Rectángulo 487"/>
                    <xdr:cNvSpPr/>
                  </xdr:nvSpPr>
                  <xdr:spPr>
                    <a:xfrm>
                      <a:off x="866445" y="371475"/>
                      <a:ext cx="1009980" cy="32385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200000"/>
                        </a:lnSpc>
                        <a:spcAft>
                          <a:spcPts val="800"/>
                        </a:spcAft>
                      </a:pPr>
                      <a:r>
                        <a:rPr lang="es-419" sz="1200" b="1">
                          <a:effectLst/>
                          <a:latin typeface="Times New Roman" panose="02020603050405020304" pitchFamily="18" charset="0"/>
                          <a:ea typeface="Calibri" panose="020F0502020204030204" pitchFamily="34" charset="0"/>
                          <a:cs typeface="Times New Roman" panose="02020603050405020304" pitchFamily="18" charset="0"/>
                        </a:rPr>
                        <a:t>Extrusora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cxnSp macro="">
                  <xdr:nvCxnSpPr>
                    <xdr:cNvPr id="489" name="Conector recto de flecha 488"/>
                    <xdr:cNvCxnSpPr/>
                  </xdr:nvCxnSpPr>
                  <xdr:spPr>
                    <a:xfrm>
                      <a:off x="278389" y="528642"/>
                      <a:ext cx="588056" cy="467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490" name="Conector recto de flecha 489"/>
                    <xdr:cNvCxnSpPr/>
                  </xdr:nvCxnSpPr>
                  <xdr:spPr>
                    <a:xfrm>
                      <a:off x="1876425" y="523875"/>
                      <a:ext cx="6381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491" name="Conector angular 490"/>
                    <xdr:cNvCxnSpPr/>
                  </xdr:nvCxnSpPr>
                  <xdr:spPr>
                    <a:xfrm rot="16200000" flipH="1">
                      <a:off x="1404615" y="662146"/>
                      <a:ext cx="276505" cy="342862"/>
                    </a:xfrm>
                    <a:prstGeom prst="bentConnector3">
                      <a:avLst>
                        <a:gd name="adj1" fmla="val 96576"/>
                      </a:avLst>
                    </a:prstGeom>
                    <a:ln>
                      <a:tailEnd type="triangle"/>
                    </a:ln>
                  </xdr:spPr>
                  <xdr:style>
                    <a:lnRef idx="1">
                      <a:schemeClr val="dk1"/>
                    </a:lnRef>
                    <a:fillRef idx="0">
                      <a:schemeClr val="dk1"/>
                    </a:fillRef>
                    <a:effectRef idx="0">
                      <a:schemeClr val="dk1"/>
                    </a:effectRef>
                    <a:fontRef idx="minor">
                      <a:schemeClr val="tx1"/>
                    </a:fontRef>
                  </xdr:style>
                </xdr:cxnSp>
              </xdr:grpSp>
              <xdr:sp macro="" textlink="">
                <xdr:nvSpPr>
                  <xdr:cNvPr id="486" name="Rectángulo 485"/>
                  <xdr:cNvSpPr/>
                </xdr:nvSpPr>
                <xdr:spPr>
                  <a:xfrm>
                    <a:off x="2466975" y="179441"/>
                    <a:ext cx="797560" cy="2717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U9</a:t>
                    </a:r>
                  </a:p>
                </xdr:txBody>
              </xdr:sp>
              <xdr:sp macro="" textlink="">
                <xdr:nvSpPr>
                  <xdr:cNvPr id="487" name="Rectángulo 486"/>
                  <xdr:cNvSpPr/>
                </xdr:nvSpPr>
                <xdr:spPr>
                  <a:xfrm>
                    <a:off x="1948239" y="342901"/>
                    <a:ext cx="360398" cy="20525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14</a:t>
                    </a:r>
                  </a:p>
                </xdr:txBody>
              </xdr:sp>
            </xdr:grpSp>
            <xdr:sp macro="" textlink="">
              <xdr:nvSpPr>
                <xdr:cNvPr id="484" name="Elipse 483"/>
                <xdr:cNvSpPr/>
              </xdr:nvSpPr>
              <xdr:spPr>
                <a:xfrm>
                  <a:off x="122387" y="0"/>
                  <a:ext cx="4685665" cy="1159178"/>
                </a:xfrm>
                <a:prstGeom prst="ellipse">
                  <a:avLst/>
                </a:prstGeom>
                <a:noFill/>
                <a:ln>
                  <a:solidFill>
                    <a:schemeClr val="tx1"/>
                  </a:solidFill>
                  <a:prstDash val="dashDot"/>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C"/>
                </a:p>
              </xdr:txBody>
            </xdr:sp>
          </xdr:grpSp>
          <xdr:sp macro="" textlink="">
            <xdr:nvSpPr>
              <xdr:cNvPr id="481" name="Rectángulo 480"/>
              <xdr:cNvSpPr/>
            </xdr:nvSpPr>
            <xdr:spPr>
              <a:xfrm>
                <a:off x="2638425" y="1057275"/>
                <a:ext cx="403810" cy="3515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15</a:t>
                </a:r>
              </a:p>
            </xdr:txBody>
          </xdr:sp>
          <xdr:sp macro="" textlink="">
            <xdr:nvSpPr>
              <xdr:cNvPr id="482" name="Rectángulo 481"/>
              <xdr:cNvSpPr/>
            </xdr:nvSpPr>
            <xdr:spPr>
              <a:xfrm>
                <a:off x="3600450" y="466725"/>
                <a:ext cx="403810" cy="3515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16</a:t>
                </a:r>
              </a:p>
            </xdr:txBody>
          </xdr:sp>
        </xdr:grpSp>
        <mc:AlternateContent xmlns:mc="http://schemas.openxmlformats.org/markup-compatibility/2006" xmlns:a14="http://schemas.microsoft.com/office/drawing/2010/main">
          <mc:Choice Requires="a14">
            <xdr:sp macro="" textlink="">
              <xdr:nvSpPr>
                <xdr:cNvPr id="478" name="Rectángulo 477"/>
                <xdr:cNvSpPr/>
              </xdr:nvSpPr>
              <xdr:spPr>
                <a:xfrm>
                  <a:off x="114300" y="838229"/>
                  <a:ext cx="1704975" cy="5918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100" b="1">
                      <a:effectLst/>
                      <a:ea typeface="Calibri" panose="020F0502020204030204" pitchFamily="34" charset="0"/>
                      <a:cs typeface="Times New Roman" panose="02020603050405020304" pitchFamily="18" charset="0"/>
                    </a:rPr>
                    <a:t>F </a:t>
                  </a:r>
                  <a:r>
                    <a:rPr lang="es-419" sz="1200" b="1" baseline="-25000">
                      <a:effectLst/>
                      <a:ea typeface="Calibri" panose="020F0502020204030204" pitchFamily="34" charset="0"/>
                      <a:cs typeface="Times New Roman" panose="02020603050405020304" pitchFamily="18" charset="0"/>
                    </a:rPr>
                    <a:t>laminadora</a:t>
                  </a:r>
                  <a:r>
                    <a:rPr lang="es-419" sz="1100">
                      <a:effectLst/>
                      <a:ea typeface="Calibri" panose="020F0502020204030204" pitchFamily="34" charset="0"/>
                      <a:cs typeface="Times New Roman" panose="02020603050405020304" pitchFamily="18" charset="0"/>
                    </a:rPr>
                    <a:t>= 4798.672 kg/h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1000"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000" i="1">
                                <a:effectLst/>
                                <a:latin typeface="Cambria Math" panose="02040503050406030204" pitchFamily="18" charset="0"/>
                                <a:ea typeface="Times New Roman" panose="02020603050405020304" pitchFamily="18" charset="0"/>
                                <a:cs typeface="Times New Roman" panose="02020603050405020304" pitchFamily="18" charset="0"/>
                              </a:rPr>
                              <m:t>𝑊</m:t>
                            </m:r>
                          </m:e>
                          <m:sub>
                            <m:r>
                              <a:rPr lang="es-419" sz="1000" i="1">
                                <a:effectLst/>
                                <a:latin typeface="Cambria Math" panose="02040503050406030204" pitchFamily="18" charset="0"/>
                                <a:ea typeface="Times New Roman" panose="02020603050405020304" pitchFamily="18" charset="0"/>
                                <a:cs typeface="Times New Roman" panose="02020603050405020304" pitchFamily="18" charset="0"/>
                              </a:rPr>
                              <m:t>𝐷</m:t>
                            </m:r>
                            <m:r>
                              <a:rPr lang="es-419" sz="1000" i="1">
                                <a:effectLst/>
                                <a:latin typeface="Cambria Math" panose="02040503050406030204" pitchFamily="18" charset="0"/>
                                <a:ea typeface="Times New Roman" panose="02020603050405020304" pitchFamily="18" charset="0"/>
                                <a:cs typeface="Times New Roman" panose="02020603050405020304" pitchFamily="18" charset="0"/>
                              </a:rPr>
                              <m:t>=0.0726</m:t>
                            </m:r>
                          </m:sub>
                          <m:sup>
                            <m:r>
                              <a:rPr lang="es-419" sz="1000" i="1">
                                <a:effectLst/>
                                <a:latin typeface="Cambria Math" panose="02040503050406030204" pitchFamily="18" charset="0"/>
                                <a:ea typeface="Times New Roman" panose="02020603050405020304" pitchFamily="18" charset="0"/>
                                <a:cs typeface="Times New Roman" panose="02020603050405020304" pitchFamily="18" charset="0"/>
                              </a:rPr>
                              <m:t>11</m:t>
                            </m:r>
                          </m:sup>
                        </m:sSubSup>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mc:Choice>
          <mc:Fallback xmlns="">
            <xdr:sp macro="" textlink="">
              <xdr:nvSpPr>
                <xdr:cNvPr id="478" name="Rectángulo 477"/>
                <xdr:cNvSpPr/>
              </xdr:nvSpPr>
              <xdr:spPr>
                <a:xfrm>
                  <a:off x="114300" y="838229"/>
                  <a:ext cx="1704975" cy="5918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100" b="1">
                      <a:effectLst/>
                      <a:ea typeface="Calibri" panose="020F0502020204030204" pitchFamily="34" charset="0"/>
                      <a:cs typeface="Times New Roman" panose="02020603050405020304" pitchFamily="18" charset="0"/>
                    </a:rPr>
                    <a:t>F </a:t>
                  </a:r>
                  <a:r>
                    <a:rPr lang="es-419" sz="1200" b="1" baseline="-25000">
                      <a:effectLst/>
                      <a:ea typeface="Calibri" panose="020F0502020204030204" pitchFamily="34" charset="0"/>
                      <a:cs typeface="Times New Roman" panose="02020603050405020304" pitchFamily="18" charset="0"/>
                    </a:rPr>
                    <a:t>laminadora</a:t>
                  </a:r>
                  <a:r>
                    <a:rPr lang="es-419" sz="1100">
                      <a:effectLst/>
                      <a:ea typeface="Calibri" panose="020F0502020204030204" pitchFamily="34" charset="0"/>
                      <a:cs typeface="Times New Roman" panose="02020603050405020304" pitchFamily="18" charset="0"/>
                    </a:rPr>
                    <a:t>= 4798.672 kg/h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000" i="0">
                      <a:effectLst/>
                      <a:latin typeface="Cambria Math" panose="02040503050406030204" pitchFamily="18" charset="0"/>
                      <a:ea typeface="Times New Roman" panose="02020603050405020304" pitchFamily="18" charset="0"/>
                      <a:cs typeface="Times New Roman" panose="02020603050405020304" pitchFamily="18" charset="0"/>
                    </a:rPr>
                    <a:t>𝑊</a:t>
                  </a:r>
                  <a:r>
                    <a:rPr lang="es-EC" sz="1000"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000" i="0">
                      <a:effectLst/>
                      <a:latin typeface="Cambria Math" panose="02040503050406030204" pitchFamily="18" charset="0"/>
                      <a:ea typeface="Times New Roman" panose="02020603050405020304" pitchFamily="18" charset="0"/>
                      <a:cs typeface="Times New Roman" panose="02020603050405020304" pitchFamily="18" charset="0"/>
                    </a:rPr>
                    <a:t>𝐷=0.0726</a:t>
                  </a:r>
                  <a:r>
                    <a:rPr lang="es-EC" sz="1000"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000" i="0">
                      <a:effectLst/>
                      <a:latin typeface="Cambria Math" panose="02040503050406030204" pitchFamily="18" charset="0"/>
                      <a:ea typeface="Times New Roman" panose="02020603050405020304" pitchFamily="18" charset="0"/>
                      <a:cs typeface="Times New Roman" panose="02020603050405020304" pitchFamily="18" charset="0"/>
                    </a:rPr>
                    <a:t>^11</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mc:Fallback>
        </mc:AlternateContent>
        <mc:AlternateContent xmlns:mc="http://schemas.openxmlformats.org/markup-compatibility/2006" xmlns:a14="http://schemas.microsoft.com/office/drawing/2010/main">
          <mc:Choice Requires="a14">
            <xdr:sp macro="" textlink="">
              <xdr:nvSpPr>
                <xdr:cNvPr id="479" name="Rectángulo 478"/>
                <xdr:cNvSpPr/>
              </xdr:nvSpPr>
              <xdr:spPr>
                <a:xfrm>
                  <a:off x="3733800" y="828704"/>
                  <a:ext cx="1133475" cy="59181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100">
                      <a:effectLst/>
                      <a:ea typeface="Calibri" panose="020F0502020204030204" pitchFamily="34" charset="0"/>
                      <a:cs typeface="Times New Roman" panose="02020603050405020304" pitchFamily="18" charset="0"/>
                    </a:rPr>
                    <a:t>S=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10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𝑾</m:t>
                            </m:r>
                          </m:e>
                          <m:sub>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𝑫</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𝟎</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𝟎𝟓𝟓𝟗𝟕𝟗</m:t>
                            </m:r>
                          </m:sub>
                          <m:sup>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𝟏𝟔</m:t>
                            </m:r>
                          </m:sup>
                        </m:sSubSup>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479" name="Rectángulo 478"/>
                <xdr:cNvSpPr/>
              </xdr:nvSpPr>
              <xdr:spPr>
                <a:xfrm>
                  <a:off x="3733800" y="828704"/>
                  <a:ext cx="1133475" cy="59181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100">
                      <a:effectLst/>
                      <a:ea typeface="Calibri" panose="020F0502020204030204" pitchFamily="34" charset="0"/>
                      <a:cs typeface="Times New Roman" panose="02020603050405020304" pitchFamily="18" charset="0"/>
                    </a:rPr>
                    <a:t>S=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𝑾</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𝑫=𝟎.𝟎𝟓𝟓𝟗𝟕𝟗</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^𝟏𝟔</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xdr:grpSp>
      <xdr:sp macro="" textlink="">
        <xdr:nvSpPr>
          <xdr:cNvPr id="476" name="Rectángulo 475"/>
          <xdr:cNvSpPr/>
        </xdr:nvSpPr>
        <xdr:spPr>
          <a:xfrm>
            <a:off x="2867025" y="1266825"/>
            <a:ext cx="1102193" cy="26591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H= ?</a:t>
            </a:r>
          </a:p>
        </xdr:txBody>
      </xdr:sp>
    </xdr:grpSp>
    <xdr:clientData/>
  </xdr:twoCellAnchor>
  <xdr:twoCellAnchor>
    <xdr:from>
      <xdr:col>0</xdr:col>
      <xdr:colOff>9525</xdr:colOff>
      <xdr:row>269</xdr:row>
      <xdr:rowOff>85726</xdr:rowOff>
    </xdr:from>
    <xdr:to>
      <xdr:col>1</xdr:col>
      <xdr:colOff>142874</xdr:colOff>
      <xdr:row>270</xdr:row>
      <xdr:rowOff>47626</xdr:rowOff>
    </xdr:to>
    <xdr:sp macro="" textlink="">
      <xdr:nvSpPr>
        <xdr:cNvPr id="492" name="Rectángulo 491"/>
        <xdr:cNvSpPr/>
      </xdr:nvSpPr>
      <xdr:spPr>
        <a:xfrm>
          <a:off x="9525" y="51720751"/>
          <a:ext cx="914399" cy="152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100" b="1">
              <a:effectLst/>
              <a:ea typeface="Calibri" panose="020F0502020204030204" pitchFamily="34" charset="0"/>
              <a:cs typeface="Times New Roman" panose="02020603050405020304" pitchFamily="18" charset="0"/>
            </a:rPr>
            <a:t>F </a:t>
          </a:r>
          <a:r>
            <a:rPr lang="es-419" sz="1200" b="1" baseline="-25000">
              <a:effectLst/>
              <a:ea typeface="Calibri" panose="020F0502020204030204" pitchFamily="34" charset="0"/>
              <a:cs typeface="Times New Roman" panose="02020603050405020304" pitchFamily="18" charset="0"/>
            </a:rPr>
            <a:t>laminadora</a:t>
          </a: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xdr:clientData/>
  </xdr:twoCellAnchor>
  <xdr:twoCellAnchor>
    <xdr:from>
      <xdr:col>0</xdr:col>
      <xdr:colOff>47625</xdr:colOff>
      <xdr:row>270</xdr:row>
      <xdr:rowOff>114301</xdr:rowOff>
    </xdr:from>
    <xdr:to>
      <xdr:col>1</xdr:col>
      <xdr:colOff>133350</xdr:colOff>
      <xdr:row>271</xdr:row>
      <xdr:rowOff>114301</xdr:rowOff>
    </xdr:to>
    <mc:AlternateContent xmlns:mc="http://schemas.openxmlformats.org/markup-compatibility/2006" xmlns:a14="http://schemas.microsoft.com/office/drawing/2010/main">
      <mc:Choice Requires="a14">
        <xdr:sp macro="" textlink="">
          <xdr:nvSpPr>
            <xdr:cNvPr id="493" name="Rectángulo 492"/>
            <xdr:cNvSpPr/>
          </xdr:nvSpPr>
          <xdr:spPr>
            <a:xfrm>
              <a:off x="47625" y="51939826"/>
              <a:ext cx="866775" cy="1905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1000"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000" i="1">
                            <a:effectLst/>
                            <a:latin typeface="Cambria Math" panose="02040503050406030204" pitchFamily="18" charset="0"/>
                            <a:ea typeface="Times New Roman" panose="02020603050405020304" pitchFamily="18" charset="0"/>
                            <a:cs typeface="Times New Roman" panose="02020603050405020304" pitchFamily="18" charset="0"/>
                          </a:rPr>
                          <m:t>𝑊</m:t>
                        </m:r>
                      </m:e>
                      <m:sub>
                        <m:r>
                          <a:rPr lang="es-419" sz="1000" i="1">
                            <a:effectLst/>
                            <a:latin typeface="Cambria Math" panose="02040503050406030204" pitchFamily="18" charset="0"/>
                            <a:ea typeface="Times New Roman" panose="02020603050405020304" pitchFamily="18" charset="0"/>
                            <a:cs typeface="Times New Roman" panose="02020603050405020304" pitchFamily="18" charset="0"/>
                          </a:rPr>
                          <m:t>𝐷</m:t>
                        </m:r>
                        <m:r>
                          <a:rPr lang="es-419" sz="1000" i="1">
                            <a:effectLst/>
                            <a:latin typeface="Cambria Math" panose="02040503050406030204" pitchFamily="18" charset="0"/>
                            <a:ea typeface="Times New Roman" panose="02020603050405020304" pitchFamily="18" charset="0"/>
                            <a:cs typeface="Times New Roman" panose="02020603050405020304" pitchFamily="18" charset="0"/>
                          </a:rPr>
                          <m:t>=</m:t>
                        </m:r>
                      </m:sub>
                      <m:sup>
                        <m:r>
                          <a:rPr lang="es-419" sz="1000" i="1">
                            <a:effectLst/>
                            <a:latin typeface="Cambria Math" panose="02040503050406030204" pitchFamily="18" charset="0"/>
                            <a:ea typeface="Times New Roman" panose="02020603050405020304" pitchFamily="18" charset="0"/>
                            <a:cs typeface="Times New Roman" panose="02020603050405020304" pitchFamily="18" charset="0"/>
                          </a:rPr>
                          <m:t>11</m:t>
                        </m:r>
                      </m:sup>
                    </m:sSubSup>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mc:Choice>
      <mc:Fallback xmlns="">
        <xdr:sp macro="" textlink="">
          <xdr:nvSpPr>
            <xdr:cNvPr id="493" name="Rectángulo 492"/>
            <xdr:cNvSpPr/>
          </xdr:nvSpPr>
          <xdr:spPr>
            <a:xfrm>
              <a:off x="47625" y="51939826"/>
              <a:ext cx="866775" cy="1905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000" i="0">
                  <a:effectLst/>
                  <a:latin typeface="Cambria Math" panose="02040503050406030204" pitchFamily="18" charset="0"/>
                  <a:ea typeface="Times New Roman" panose="02020603050405020304" pitchFamily="18" charset="0"/>
                  <a:cs typeface="Times New Roman" panose="02020603050405020304" pitchFamily="18" charset="0"/>
                </a:rPr>
                <a:t>𝑊</a:t>
              </a:r>
              <a:r>
                <a:rPr lang="es-EC" sz="1000"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000" i="0">
                  <a:effectLst/>
                  <a:latin typeface="Cambria Math" panose="02040503050406030204" pitchFamily="18" charset="0"/>
                  <a:ea typeface="Times New Roman" panose="02020603050405020304" pitchFamily="18" charset="0"/>
                  <a:cs typeface="Times New Roman" panose="02020603050405020304" pitchFamily="18" charset="0"/>
                </a:rPr>
                <a:t>𝐷=</a:t>
              </a:r>
              <a:r>
                <a:rPr lang="es-EC" sz="1000"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000" i="0">
                  <a:effectLst/>
                  <a:latin typeface="Cambria Math" panose="02040503050406030204" pitchFamily="18" charset="0"/>
                  <a:ea typeface="Times New Roman" panose="02020603050405020304" pitchFamily="18" charset="0"/>
                  <a:cs typeface="Times New Roman" panose="02020603050405020304" pitchFamily="18" charset="0"/>
                </a:rPr>
                <a:t>^11</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mc:Fallback>
    </mc:AlternateContent>
    <xdr:clientData/>
  </xdr:twoCellAnchor>
  <xdr:twoCellAnchor>
    <xdr:from>
      <xdr:col>0</xdr:col>
      <xdr:colOff>247650</xdr:colOff>
      <xdr:row>271</xdr:row>
      <xdr:rowOff>133350</xdr:rowOff>
    </xdr:from>
    <xdr:to>
      <xdr:col>0</xdr:col>
      <xdr:colOff>771525</xdr:colOff>
      <xdr:row>272</xdr:row>
      <xdr:rowOff>66675</xdr:rowOff>
    </xdr:to>
    <mc:AlternateContent xmlns:mc="http://schemas.openxmlformats.org/markup-compatibility/2006" xmlns:a14="http://schemas.microsoft.com/office/drawing/2010/main">
      <mc:Choice Requires="a14">
        <xdr:sp macro="" textlink="">
          <xdr:nvSpPr>
            <xdr:cNvPr id="495" name="Rectángulo 494"/>
            <xdr:cNvSpPr/>
          </xdr:nvSpPr>
          <xdr:spPr>
            <a:xfrm>
              <a:off x="247650" y="52149375"/>
              <a:ext cx="523875" cy="1238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10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𝑾</m:t>
                        </m:r>
                      </m:e>
                      <m:sub>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𝑫</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m:t>
                        </m:r>
                      </m:sub>
                      <m:sup>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𝟏𝟔</m:t>
                        </m:r>
                      </m:sup>
                    </m:sSubSup>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495" name="Rectángulo 494"/>
            <xdr:cNvSpPr/>
          </xdr:nvSpPr>
          <xdr:spPr>
            <a:xfrm>
              <a:off x="247650" y="52149375"/>
              <a:ext cx="523875" cy="1238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𝑾</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𝑫=</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^𝟏𝟔</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12</xdr:col>
      <xdr:colOff>561975</xdr:colOff>
      <xdr:row>273</xdr:row>
      <xdr:rowOff>161925</xdr:rowOff>
    </xdr:from>
    <xdr:to>
      <xdr:col>18</xdr:col>
      <xdr:colOff>467995</xdr:colOff>
      <xdr:row>283</xdr:row>
      <xdr:rowOff>0</xdr:rowOff>
    </xdr:to>
    <xdr:grpSp>
      <xdr:nvGrpSpPr>
        <xdr:cNvPr id="503" name="Grupo 502"/>
        <xdr:cNvGrpSpPr/>
      </xdr:nvGrpSpPr>
      <xdr:grpSpPr>
        <a:xfrm>
          <a:off x="7591425" y="52558950"/>
          <a:ext cx="3620770" cy="1743075"/>
          <a:chOff x="0" y="0"/>
          <a:chExt cx="3267190" cy="1895425"/>
        </a:xfrm>
      </xdr:grpSpPr>
      <mc:AlternateContent xmlns:mc="http://schemas.openxmlformats.org/markup-compatibility/2006" xmlns:a14="http://schemas.microsoft.com/office/drawing/2010/main">
        <mc:Choice Requires="a14">
          <xdr:sp macro="" textlink="">
            <xdr:nvSpPr>
              <xdr:cNvPr id="504" name="Rectángulo 503"/>
              <xdr:cNvSpPr/>
            </xdr:nvSpPr>
            <xdr:spPr>
              <a:xfrm>
                <a:off x="0" y="0"/>
                <a:ext cx="2828925" cy="18954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tabLst>
                    <a:tab pos="1095375" algn="l"/>
                    <a:tab pos="5943600" algn="r"/>
                  </a:tabLst>
                </a:pPr>
                <a14:m>
                  <m:oMathPara xmlns:m="http://schemas.openxmlformats.org/officeDocument/2006/math">
                    <m:oMathParaPr>
                      <m:jc m:val="centerGroup"/>
                    </m:oMathParaPr>
                    <m:oMath xmlns:m="http://schemas.openxmlformats.org/officeDocument/2006/math">
                      <m:r>
                        <a:rPr lang="es-419" sz="1100" i="1">
                          <a:effectLst/>
                          <a:latin typeface="Cambria Math" panose="02040503050406030204" pitchFamily="18" charset="0"/>
                          <a:ea typeface="Calibri" panose="020F0502020204030204" pitchFamily="34" charset="0"/>
                          <a:cs typeface="Times New Roman" panose="02020603050405020304" pitchFamily="18" charset="0"/>
                        </a:rPr>
                        <m:t>𝐵𝑎𝑙𝑎𝑛𝑐𝑒</m:t>
                      </m:r>
                      <m:r>
                        <a:rPr lang="es-419" sz="1100" i="1">
                          <a:effectLst/>
                          <a:latin typeface="Cambria Math" panose="02040503050406030204" pitchFamily="18" charset="0"/>
                          <a:ea typeface="Calibri" panose="020F0502020204030204" pitchFamily="34" charset="0"/>
                          <a:cs typeface="Times New Roman" panose="02020603050405020304" pitchFamily="18" charset="0"/>
                        </a:rPr>
                        <m:t> </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𝑑𝑒</m:t>
                      </m:r>
                      <m:r>
                        <a:rPr lang="es-419" sz="1100" i="1">
                          <a:effectLst/>
                          <a:latin typeface="Cambria Math" panose="02040503050406030204" pitchFamily="18" charset="0"/>
                          <a:ea typeface="Calibri" panose="020F0502020204030204" pitchFamily="34" charset="0"/>
                          <a:cs typeface="Times New Roman" panose="02020603050405020304" pitchFamily="18" charset="0"/>
                        </a:rPr>
                        <m:t> </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𝑒𝑠𝑝𝑒𝑐𝑖𝑒𝑠</m:t>
                      </m:r>
                      <m:r>
                        <a:rPr lang="es-419" sz="1100" i="1">
                          <a:effectLst/>
                          <a:latin typeface="Cambria Math" panose="02040503050406030204" pitchFamily="18" charset="0"/>
                          <a:ea typeface="Calibri" panose="020F0502020204030204" pitchFamily="34" charset="0"/>
                          <a:cs typeface="Times New Roman" panose="02020603050405020304" pitchFamily="18" charset="0"/>
                        </a:rPr>
                        <m:t>=&gt;</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𝑠𝑖𝑠𝑡𝑒𝑚𝑎</m:t>
                      </m:r>
                      <m:r>
                        <a:rPr lang="es-419" sz="1100" i="1">
                          <a:effectLst/>
                          <a:latin typeface="Cambria Math" panose="02040503050406030204" pitchFamily="18" charset="0"/>
                          <a:ea typeface="Calibri" panose="020F0502020204030204" pitchFamily="34" charset="0"/>
                          <a:cs typeface="Times New Roman" panose="02020603050405020304" pitchFamily="18" charset="0"/>
                        </a:rPr>
                        <m:t> (</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𝑈</m:t>
                      </m:r>
                      <m:r>
                        <a:rPr lang="es-419" sz="1100" i="1">
                          <a:effectLst/>
                          <a:latin typeface="Cambria Math" panose="02040503050406030204" pitchFamily="18" charset="0"/>
                          <a:ea typeface="Calibri" panose="020F0502020204030204" pitchFamily="34" charset="0"/>
                          <a:cs typeface="Times New Roman" panose="02020603050405020304" pitchFamily="18" charset="0"/>
                        </a:rPr>
                        <m:t>3)</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14:m>
                  <m:oMathPara xmlns:m="http://schemas.openxmlformats.org/officeDocument/2006/math">
                    <m:oMathParaPr>
                      <m:jc m:val="centerGroup"/>
                    </m:oMathParaPr>
                    <m:oMath xmlns:m="http://schemas.openxmlformats.org/officeDocument/2006/math">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𝐴</m:t>
                          </m:r>
                          <m:r>
                            <a:rPr lang="es-419" sz="1100" i="1">
                              <a:effectLst/>
                              <a:latin typeface="Cambria Math" panose="02040503050406030204" pitchFamily="18" charset="0"/>
                              <a:ea typeface="Calibri" panose="020F0502020204030204" pitchFamily="34" charset="0"/>
                              <a:cs typeface="Times New Roman" panose="02020603050405020304" pitchFamily="18" charset="0"/>
                            </a:rPr>
                            <m:t>. </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𝑅𝑜𝑗𝑎</m:t>
                          </m:r>
                          <m:r>
                            <a:rPr lang="es-419" sz="1100" i="1">
                              <a:effectLst/>
                              <a:latin typeface="Cambria Math" panose="02040503050406030204" pitchFamily="18" charset="0"/>
                              <a:ea typeface="Calibri" panose="020F0502020204030204" pitchFamily="34" charset="0"/>
                              <a:cs typeface="Times New Roman" panose="02020603050405020304" pitchFamily="18" charset="0"/>
                            </a:rPr>
                            <m:t>: </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𝐴</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14</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14=</m:t>
                      </m:r>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𝐴</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15</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15+</m:t>
                      </m:r>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𝐴</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16</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16</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14:m>
                  <m:oMathPara xmlns:m="http://schemas.openxmlformats.org/officeDocument/2006/math">
                    <m:oMathParaPr>
                      <m:jc m:val="centerGroup"/>
                    </m:oMathParaPr>
                    <m:oMath xmlns:m="http://schemas.openxmlformats.org/officeDocument/2006/math">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𝐴</m:t>
                          </m:r>
                          <m:r>
                            <a:rPr lang="es-419" sz="1100" i="1">
                              <a:effectLst/>
                              <a:latin typeface="Cambria Math" panose="02040503050406030204" pitchFamily="18" charset="0"/>
                              <a:ea typeface="Calibri" panose="020F0502020204030204" pitchFamily="34" charset="0"/>
                              <a:cs typeface="Times New Roman" panose="02020603050405020304" pitchFamily="18" charset="0"/>
                            </a:rPr>
                            <m:t>. </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𝐵𝑙𝑎𝑛𝑐𝑎</m:t>
                          </m:r>
                          <m:r>
                            <a:rPr lang="es-419" sz="1100" i="1">
                              <a:effectLst/>
                              <a:latin typeface="Cambria Math" panose="02040503050406030204" pitchFamily="18" charset="0"/>
                              <a:ea typeface="Calibri" panose="020F0502020204030204" pitchFamily="34" charset="0"/>
                              <a:cs typeface="Times New Roman" panose="02020603050405020304" pitchFamily="18" charset="0"/>
                            </a:rPr>
                            <m:t>: </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𝐵</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14</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14=</m:t>
                      </m:r>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𝐵</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15</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15+</m:t>
                      </m:r>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𝐵</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16</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16</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14:m>
                  <m:oMathPara xmlns:m="http://schemas.openxmlformats.org/officeDocument/2006/math">
                    <m:oMathParaPr>
                      <m:jc m:val="centerGroup"/>
                    </m:oMathParaPr>
                    <m:oMath xmlns:m="http://schemas.openxmlformats.org/officeDocument/2006/math">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𝐴</m:t>
                          </m:r>
                          <m:r>
                            <a:rPr lang="es-419" sz="1100" i="1">
                              <a:effectLst/>
                              <a:latin typeface="Cambria Math" panose="02040503050406030204" pitchFamily="18" charset="0"/>
                              <a:ea typeface="Calibri" panose="020F0502020204030204" pitchFamily="34" charset="0"/>
                              <a:cs typeface="Times New Roman" panose="02020603050405020304" pitchFamily="18" charset="0"/>
                            </a:rPr>
                            <m:t>. </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𝑅𝑒𝑝𝑟𝑜𝑐𝑒𝑠𝑜</m:t>
                          </m:r>
                          <m:r>
                            <a:rPr lang="es-419" sz="1100" i="1">
                              <a:effectLst/>
                              <a:latin typeface="Cambria Math" panose="02040503050406030204" pitchFamily="18" charset="0"/>
                              <a:ea typeface="Calibri" panose="020F0502020204030204" pitchFamily="34" charset="0"/>
                              <a:cs typeface="Times New Roman" panose="02020603050405020304" pitchFamily="18" charset="0"/>
                            </a:rPr>
                            <m:t>: </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𝐶</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14</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14=</m:t>
                      </m:r>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𝐶</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15</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15+</m:t>
                      </m:r>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𝐶</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16</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16</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14:m>
                  <m:oMathPara xmlns:m="http://schemas.openxmlformats.org/officeDocument/2006/math">
                    <m:oMathParaPr>
                      <m:jc m:val="centerGroup"/>
                    </m:oMathParaPr>
                    <m:oMath xmlns:m="http://schemas.openxmlformats.org/officeDocument/2006/math">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𝐴𝑔𝑢𝑎</m:t>
                          </m:r>
                          <m:r>
                            <a:rPr lang="es-419" sz="1100" i="1">
                              <a:effectLst/>
                              <a:latin typeface="Cambria Math" panose="02040503050406030204" pitchFamily="18" charset="0"/>
                              <a:ea typeface="Calibri" panose="020F0502020204030204" pitchFamily="34" charset="0"/>
                              <a:cs typeface="Times New Roman" panose="02020603050405020304" pitchFamily="18" charset="0"/>
                            </a:rPr>
                            <m:t>: </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𝐷</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14</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14=</m:t>
                      </m:r>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𝐷</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15</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15+</m:t>
                      </m:r>
                      <m:sSubSup>
                        <m:sSubSupPr>
                          <m:ctrlPr>
                            <a:rPr lang="es-EC" sz="1100" i="1">
                              <a:effectLst/>
                              <a:latin typeface="Cambria Math" panose="02040503050406030204" pitchFamily="18" charset="0"/>
                              <a:ea typeface="Calibri" panose="020F0502020204030204" pitchFamily="34" charset="0"/>
                              <a:cs typeface="Times New Roman" panose="02020603050405020304" pitchFamily="18" charset="0"/>
                            </a:rPr>
                          </m:ctrlPr>
                        </m:sSubSupPr>
                        <m:e>
                          <m:r>
                            <a:rPr lang="es-419" sz="1100" i="1">
                              <a:effectLst/>
                              <a:latin typeface="Cambria Math" panose="02040503050406030204" pitchFamily="18" charset="0"/>
                              <a:ea typeface="Calibri" panose="020F0502020204030204" pitchFamily="34" charset="0"/>
                              <a:cs typeface="Times New Roman" panose="02020603050405020304" pitchFamily="18" charset="0"/>
                            </a:rPr>
                            <m:t>𝑊</m:t>
                          </m:r>
                        </m:e>
                        <m:sub>
                          <m:r>
                            <a:rPr lang="es-419" sz="1100" i="1">
                              <a:effectLst/>
                              <a:latin typeface="Cambria Math" panose="02040503050406030204" pitchFamily="18" charset="0"/>
                              <a:ea typeface="Calibri" panose="020F0502020204030204" pitchFamily="34" charset="0"/>
                              <a:cs typeface="Times New Roman" panose="02020603050405020304" pitchFamily="18" charset="0"/>
                            </a:rPr>
                            <m:t>𝐷</m:t>
                          </m:r>
                        </m:sub>
                        <m:sup>
                          <m:r>
                            <a:rPr lang="es-419" sz="1100" i="1">
                              <a:effectLst/>
                              <a:latin typeface="Cambria Math" panose="02040503050406030204" pitchFamily="18" charset="0"/>
                              <a:ea typeface="Calibri" panose="020F0502020204030204" pitchFamily="34" charset="0"/>
                              <a:cs typeface="Times New Roman" panose="02020603050405020304" pitchFamily="18" charset="0"/>
                            </a:rPr>
                            <m:t>16</m:t>
                          </m:r>
                        </m:sup>
                      </m:sSubSup>
                      <m:r>
                        <a:rPr lang="es-419" sz="1100" i="1">
                          <a:effectLst/>
                          <a:latin typeface="Cambria Math" panose="02040503050406030204" pitchFamily="18" charset="0"/>
                          <a:ea typeface="Calibri" panose="020F0502020204030204" pitchFamily="34" charset="0"/>
                          <a:cs typeface="Times New Roman" panose="02020603050405020304" pitchFamily="18" charset="0"/>
                        </a:rPr>
                        <m:t>𝑚</m:t>
                      </m:r>
                      <m:r>
                        <a:rPr lang="es-419" sz="1100" i="1">
                          <a:effectLst/>
                          <a:latin typeface="Cambria Math" panose="02040503050406030204" pitchFamily="18" charset="0"/>
                          <a:ea typeface="Calibri" panose="020F0502020204030204" pitchFamily="34" charset="0"/>
                          <a:cs typeface="Times New Roman" panose="02020603050405020304" pitchFamily="18" charset="0"/>
                        </a:rPr>
                        <m:t>16</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504" name="Rectángulo 503"/>
              <xdr:cNvSpPr/>
            </xdr:nvSpPr>
            <xdr:spPr>
              <a:xfrm>
                <a:off x="0" y="0"/>
                <a:ext cx="2828925" cy="18954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tabLst>
                    <a:tab pos="1095375" algn="l"/>
                    <a:tab pos="5943600" algn="r"/>
                  </a:tabLst>
                </a:pPr>
                <a:r>
                  <a:rPr lang="es-419" sz="1100" i="0">
                    <a:effectLst/>
                    <a:latin typeface="Cambria Math" panose="02040503050406030204" pitchFamily="18" charset="0"/>
                    <a:ea typeface="Calibri" panose="020F0502020204030204" pitchFamily="34" charset="0"/>
                    <a:cs typeface="Times New Roman" panose="02020603050405020304" pitchFamily="18" charset="0"/>
                  </a:rPr>
                  <a:t>𝐵𝑎𝑙𝑎𝑛𝑐𝑒 𝑑𝑒 𝑒𝑠𝑝𝑒𝑐𝑖𝑒𝑠=&gt;𝑠𝑖𝑠𝑡𝑒𝑚𝑎 (𝑈3)</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r>
                  <a:rPr lang="es-EC" sz="1100" i="0">
                    <a:effectLst/>
                    <a:latin typeface="Cambria Math" panose="02040503050406030204" pitchFamily="18" charset="0"/>
                    <a:cs typeface="Times New Roman" panose="02020603050405020304" pitchFamily="18" charset="0"/>
                  </a:rPr>
                  <a:t>〖</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𝐴. 𝑅𝑜𝑗𝑎: 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𝐴^14 𝑚14=𝑊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𝐴^15 𝑚15+𝑊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𝐴^16 𝑚16</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r>
                  <a:rPr lang="es-EC" sz="1100" i="0">
                    <a:effectLst/>
                    <a:latin typeface="Cambria Math" panose="02040503050406030204" pitchFamily="18" charset="0"/>
                    <a:cs typeface="Times New Roman" panose="02020603050405020304" pitchFamily="18" charset="0"/>
                  </a:rPr>
                  <a:t>〖</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𝐴. 𝐵𝑙𝑎𝑛𝑐𝑎: 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𝐵^14 𝑚14=𝑊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𝐵^15 𝑚15+𝑊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𝐵^16 𝑚16</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r>
                  <a:rPr lang="es-EC" sz="1100" i="0">
                    <a:effectLst/>
                    <a:latin typeface="Cambria Math" panose="02040503050406030204" pitchFamily="18" charset="0"/>
                    <a:cs typeface="Times New Roman" panose="02020603050405020304" pitchFamily="18" charset="0"/>
                  </a:rPr>
                  <a:t>〖</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𝐴. 𝑅𝑒𝑝𝑟𝑜𝑐𝑒𝑠𝑜: 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𝐶^14 𝑚14=𝑊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𝐶^15 𝑚15+𝑊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𝐶^16 𝑚16</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r>
                  <a:rPr lang="es-EC" sz="1100" i="0">
                    <a:effectLst/>
                    <a:latin typeface="Cambria Math" panose="02040503050406030204" pitchFamily="18" charset="0"/>
                    <a:cs typeface="Times New Roman" panose="02020603050405020304" pitchFamily="18" charset="0"/>
                  </a:rPr>
                  <a:t>〖</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𝐴𝑔𝑢𝑎: 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𝐷^14 𝑚14=𝑊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𝐷^15 𝑚15+𝑊</a:t>
                </a:r>
                <a:r>
                  <a:rPr lang="es-EC" sz="1100" i="0">
                    <a:effectLst/>
                    <a:latin typeface="Cambria Math" panose="02040503050406030204" pitchFamily="18" charset="0"/>
                    <a:ea typeface="Calibri" panose="020F0502020204030204" pitchFamily="34" charset="0"/>
                    <a:cs typeface="Times New Roman" panose="02020603050405020304" pitchFamily="18" charset="0"/>
                  </a:rPr>
                  <a:t>_</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𝐷^16 𝑚16</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xdr:sp macro="" textlink="">
        <xdr:nvSpPr>
          <xdr:cNvPr id="505" name="Rectángulo 504"/>
          <xdr:cNvSpPr/>
        </xdr:nvSpPr>
        <xdr:spPr>
          <a:xfrm>
            <a:off x="2672995" y="266694"/>
            <a:ext cx="496570" cy="28575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Ec.7</a:t>
            </a:r>
          </a:p>
        </xdr:txBody>
      </xdr:sp>
      <xdr:sp macro="" textlink="">
        <xdr:nvSpPr>
          <xdr:cNvPr id="506" name="Rectángulo 505"/>
          <xdr:cNvSpPr/>
        </xdr:nvSpPr>
        <xdr:spPr>
          <a:xfrm>
            <a:off x="2721542" y="571494"/>
            <a:ext cx="496570" cy="28575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Ec.8</a:t>
            </a:r>
          </a:p>
        </xdr:txBody>
      </xdr:sp>
      <xdr:sp macro="" textlink="">
        <xdr:nvSpPr>
          <xdr:cNvPr id="507" name="Rectángulo 506"/>
          <xdr:cNvSpPr/>
        </xdr:nvSpPr>
        <xdr:spPr>
          <a:xfrm>
            <a:off x="2770516" y="885819"/>
            <a:ext cx="496674" cy="28575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Ec.9</a:t>
            </a:r>
          </a:p>
        </xdr:txBody>
      </xdr:sp>
      <xdr:sp macro="" textlink="">
        <xdr:nvSpPr>
          <xdr:cNvPr id="508" name="Rectángulo 507"/>
          <xdr:cNvSpPr/>
        </xdr:nvSpPr>
        <xdr:spPr>
          <a:xfrm>
            <a:off x="2554811" y="1209663"/>
            <a:ext cx="496570" cy="28575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Times New Roman" panose="02020603050405020304" pitchFamily="18" charset="0"/>
                <a:cs typeface="Times New Roman" panose="02020603050405020304" pitchFamily="18" charset="0"/>
              </a:rPr>
              <a:t>Ec.10</a:t>
            </a:r>
            <a:endParaRPr lang="es-EC" sz="1100">
              <a:effectLst/>
              <a:ea typeface="Calibri" panose="020F0502020204030204" pitchFamily="34" charset="0"/>
              <a:cs typeface="Times New Roman" panose="02020603050405020304" pitchFamily="18" charset="0"/>
            </a:endParaRPr>
          </a:p>
        </xdr:txBody>
      </xdr:sp>
    </xdr:grpSp>
    <xdr:clientData/>
  </xdr:twoCellAnchor>
  <xdr:twoCellAnchor>
    <xdr:from>
      <xdr:col>13</xdr:col>
      <xdr:colOff>514350</xdr:colOff>
      <xdr:row>285</xdr:row>
      <xdr:rowOff>28575</xdr:rowOff>
    </xdr:from>
    <xdr:to>
      <xdr:col>17</xdr:col>
      <xdr:colOff>104775</xdr:colOff>
      <xdr:row>286</xdr:row>
      <xdr:rowOff>28575</xdr:rowOff>
    </xdr:to>
    <xdr:pic>
      <xdr:nvPicPr>
        <xdr:cNvPr id="516" name="Imagen 515"/>
        <xdr:cNvPicPr>
          <a:picLocks noChangeAspect="1" noChangeArrowheads="1"/>
        </xdr:cNvPicPr>
      </xdr:nvPicPr>
      <xdr:blipFill>
        <a:blip xmlns:r="http://schemas.openxmlformats.org/officeDocument/2006/relationships" r:embed="rId7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15275" y="54902100"/>
          <a:ext cx="20288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28575</xdr:colOff>
      <xdr:row>283</xdr:row>
      <xdr:rowOff>104775</xdr:rowOff>
    </xdr:from>
    <xdr:to>
      <xdr:col>15</xdr:col>
      <xdr:colOff>561975</xdr:colOff>
      <xdr:row>284</xdr:row>
      <xdr:rowOff>142875</xdr:rowOff>
    </xdr:to>
    <xdr:sp macro="" textlink="">
      <xdr:nvSpPr>
        <xdr:cNvPr id="518" name="Rectángulo 517"/>
        <xdr:cNvSpPr/>
      </xdr:nvSpPr>
      <xdr:spPr>
        <a:xfrm>
          <a:off x="8677275" y="54597300"/>
          <a:ext cx="533400" cy="22860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Ec.10</a:t>
          </a:r>
        </a:p>
      </xdr:txBody>
    </xdr:sp>
    <xdr:clientData/>
  </xdr:twoCellAnchor>
  <xdr:twoCellAnchor>
    <xdr:from>
      <xdr:col>14</xdr:col>
      <xdr:colOff>228600</xdr:colOff>
      <xdr:row>286</xdr:row>
      <xdr:rowOff>19050</xdr:rowOff>
    </xdr:from>
    <xdr:to>
      <xdr:col>14</xdr:col>
      <xdr:colOff>295275</xdr:colOff>
      <xdr:row>287</xdr:row>
      <xdr:rowOff>9525</xdr:rowOff>
    </xdr:to>
    <xdr:pic>
      <xdr:nvPicPr>
        <xdr:cNvPr id="519" name="Imagen 518"/>
        <xdr:cNvPicPr>
          <a:picLocks noChangeAspect="1" noChangeArrowheads="1"/>
        </xdr:cNvPicPr>
      </xdr:nvPicPr>
      <xdr:blipFill>
        <a:blip xmlns:r="http://schemas.openxmlformats.org/officeDocument/2006/relationships" r:embed="rId3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67700" y="55083075"/>
          <a:ext cx="666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609600</xdr:colOff>
      <xdr:row>286</xdr:row>
      <xdr:rowOff>19050</xdr:rowOff>
    </xdr:from>
    <xdr:to>
      <xdr:col>16</xdr:col>
      <xdr:colOff>123825</xdr:colOff>
      <xdr:row>287</xdr:row>
      <xdr:rowOff>9525</xdr:rowOff>
    </xdr:to>
    <xdr:pic>
      <xdr:nvPicPr>
        <xdr:cNvPr id="520" name="Imagen 519"/>
        <xdr:cNvPicPr>
          <a:picLocks noChangeAspect="1" noChangeArrowheads="1"/>
        </xdr:cNvPicPr>
      </xdr:nvPicPr>
      <xdr:blipFill>
        <a:blip xmlns:r="http://schemas.openxmlformats.org/officeDocument/2006/relationships" r:embed="rId7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20125" y="55083075"/>
          <a:ext cx="7620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38100</xdr:colOff>
      <xdr:row>286</xdr:row>
      <xdr:rowOff>28575</xdr:rowOff>
    </xdr:from>
    <xdr:to>
      <xdr:col>17</xdr:col>
      <xdr:colOff>409575</xdr:colOff>
      <xdr:row>287</xdr:row>
      <xdr:rowOff>19050</xdr:rowOff>
    </xdr:to>
    <xdr:pic>
      <xdr:nvPicPr>
        <xdr:cNvPr id="521" name="Imagen 520"/>
        <xdr:cNvPicPr>
          <a:picLocks noChangeAspect="1" noChangeArrowheads="1"/>
        </xdr:cNvPicPr>
      </xdr:nvPicPr>
      <xdr:blipFill>
        <a:blip xmlns:r="http://schemas.openxmlformats.org/officeDocument/2006/relationships" r:embed="rId7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877425" y="55092600"/>
          <a:ext cx="3714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495300</xdr:colOff>
      <xdr:row>287</xdr:row>
      <xdr:rowOff>28575</xdr:rowOff>
    </xdr:from>
    <xdr:to>
      <xdr:col>17</xdr:col>
      <xdr:colOff>285750</xdr:colOff>
      <xdr:row>288</xdr:row>
      <xdr:rowOff>19050</xdr:rowOff>
    </xdr:to>
    <xdr:pic>
      <xdr:nvPicPr>
        <xdr:cNvPr id="523" name="Imagen 522"/>
        <xdr:cNvPicPr>
          <a:picLocks noChangeAspect="1" noChangeArrowheads="1"/>
        </xdr:cNvPicPr>
      </xdr:nvPicPr>
      <xdr:blipFill>
        <a:blip xmlns:r="http://schemas.openxmlformats.org/officeDocument/2006/relationships" r:embed="rId7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753600" y="55283100"/>
          <a:ext cx="3714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104775</xdr:colOff>
      <xdr:row>287</xdr:row>
      <xdr:rowOff>19050</xdr:rowOff>
    </xdr:from>
    <xdr:to>
      <xdr:col>15</xdr:col>
      <xdr:colOff>514350</xdr:colOff>
      <xdr:row>288</xdr:row>
      <xdr:rowOff>9525</xdr:rowOff>
    </xdr:to>
    <xdr:pic>
      <xdr:nvPicPr>
        <xdr:cNvPr id="527" name="Imagen 526"/>
        <xdr:cNvPicPr>
          <a:picLocks noChangeAspect="1" noChangeArrowheads="1"/>
        </xdr:cNvPicPr>
      </xdr:nvPicPr>
      <xdr:blipFill>
        <a:blip xmlns:r="http://schemas.openxmlformats.org/officeDocument/2006/relationships" r:embed="rId7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82050" y="55273575"/>
          <a:ext cx="4095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66675</xdr:colOff>
      <xdr:row>286</xdr:row>
      <xdr:rowOff>0</xdr:rowOff>
    </xdr:from>
    <xdr:to>
      <xdr:col>14</xdr:col>
      <xdr:colOff>171450</xdr:colOff>
      <xdr:row>287</xdr:row>
      <xdr:rowOff>25214</xdr:rowOff>
    </xdr:to>
    <xdr:pic>
      <xdr:nvPicPr>
        <xdr:cNvPr id="528" name="Imagen 527"/>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05775" y="55064025"/>
          <a:ext cx="104775" cy="215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523875</xdr:colOff>
      <xdr:row>286</xdr:row>
      <xdr:rowOff>171450</xdr:rowOff>
    </xdr:from>
    <xdr:to>
      <xdr:col>14</xdr:col>
      <xdr:colOff>628650</xdr:colOff>
      <xdr:row>288</xdr:row>
      <xdr:rowOff>6164</xdr:rowOff>
    </xdr:to>
    <xdr:pic>
      <xdr:nvPicPr>
        <xdr:cNvPr id="529" name="Imagen 528"/>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62975" y="55235475"/>
          <a:ext cx="104775" cy="215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0</xdr:colOff>
      <xdr:row>287</xdr:row>
      <xdr:rowOff>19050</xdr:rowOff>
    </xdr:from>
    <xdr:to>
      <xdr:col>15</xdr:col>
      <xdr:colOff>66675</xdr:colOff>
      <xdr:row>288</xdr:row>
      <xdr:rowOff>9525</xdr:rowOff>
    </xdr:to>
    <xdr:pic>
      <xdr:nvPicPr>
        <xdr:cNvPr id="530" name="Imagen 529"/>
        <xdr:cNvPicPr>
          <a:picLocks noChangeAspect="1" noChangeArrowheads="1"/>
        </xdr:cNvPicPr>
      </xdr:nvPicPr>
      <xdr:blipFill>
        <a:blip xmlns:r="http://schemas.openxmlformats.org/officeDocument/2006/relationships" r:embed="rId3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77275" y="55273575"/>
          <a:ext cx="666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314325</xdr:colOff>
      <xdr:row>275</xdr:row>
      <xdr:rowOff>28575</xdr:rowOff>
    </xdr:from>
    <xdr:to>
      <xdr:col>11</xdr:col>
      <xdr:colOff>600076</xdr:colOff>
      <xdr:row>281</xdr:row>
      <xdr:rowOff>133350</xdr:rowOff>
    </xdr:to>
    <xdr:grpSp>
      <xdr:nvGrpSpPr>
        <xdr:cNvPr id="64" name="Grupo 63"/>
        <xdr:cNvGrpSpPr/>
      </xdr:nvGrpSpPr>
      <xdr:grpSpPr>
        <a:xfrm>
          <a:off x="4410075" y="52806600"/>
          <a:ext cx="2590801" cy="1247775"/>
          <a:chOff x="4276725" y="52806600"/>
          <a:chExt cx="2486026" cy="1247775"/>
        </a:xfrm>
      </xdr:grpSpPr>
      <xdr:grpSp>
        <xdr:nvGrpSpPr>
          <xdr:cNvPr id="55" name="Grupo 54"/>
          <xdr:cNvGrpSpPr/>
        </xdr:nvGrpSpPr>
        <xdr:grpSpPr>
          <a:xfrm>
            <a:off x="4276725" y="52806600"/>
            <a:ext cx="2486026" cy="1247775"/>
            <a:chOff x="4286250" y="52806600"/>
            <a:chExt cx="2486026" cy="1247775"/>
          </a:xfrm>
        </xdr:grpSpPr>
        <xdr:pic>
          <xdr:nvPicPr>
            <xdr:cNvPr id="497" name="Imagen 496"/>
            <xdr:cNvPicPr>
              <a:picLocks noChangeAspect="1" noChangeArrowheads="1"/>
            </xdr:cNvPicPr>
          </xdr:nvPicPr>
          <xdr:blipFill>
            <a:blip xmlns:r="http://schemas.openxmlformats.org/officeDocument/2006/relationships" r:embed="rId4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010150" y="52806600"/>
              <a:ext cx="866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8" name="Imagen 497"/>
            <xdr:cNvPicPr>
              <a:picLocks noChangeAspect="1" noChangeArrowheads="1"/>
            </xdr:cNvPicPr>
          </xdr:nvPicPr>
          <xdr:blipFill>
            <a:blip xmlns:r="http://schemas.openxmlformats.org/officeDocument/2006/relationships" r:embed="rId4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000625" y="52987575"/>
              <a:ext cx="866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9" name="Imagen 498"/>
            <xdr:cNvPicPr>
              <a:picLocks noChangeAspect="1" noChangeArrowheads="1"/>
            </xdr:cNvPicPr>
          </xdr:nvPicPr>
          <xdr:blipFill>
            <a:blip xmlns:r="http://schemas.openxmlformats.org/officeDocument/2006/relationships" r:embed="rId4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0" y="53159025"/>
              <a:ext cx="3524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00" name="Imagen 499"/>
            <xdr:cNvPicPr>
              <a:picLocks noChangeAspect="1" noChangeArrowheads="1"/>
            </xdr:cNvPicPr>
          </xdr:nvPicPr>
          <xdr:blipFill>
            <a:blip xmlns:r="http://schemas.openxmlformats.org/officeDocument/2006/relationships" r:embed="rId7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286250" y="53330475"/>
              <a:ext cx="21336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01" name="Imagen 500"/>
            <xdr:cNvPicPr>
              <a:picLocks noChangeAspect="1" noChangeArrowheads="1"/>
            </xdr:cNvPicPr>
          </xdr:nvPicPr>
          <xdr:blipFill>
            <a:blip xmlns:r="http://schemas.openxmlformats.org/officeDocument/2006/relationships" r:embed="rId7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91075" y="53530500"/>
              <a:ext cx="116205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02" name="Imagen 501"/>
            <xdr:cNvPicPr>
              <a:picLocks noChangeAspect="1" noChangeArrowheads="1"/>
            </xdr:cNvPicPr>
          </xdr:nvPicPr>
          <xdr:blipFill>
            <a:blip xmlns:r="http://schemas.openxmlformats.org/officeDocument/2006/relationships" r:embed="rId8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81600" y="53721000"/>
              <a:ext cx="1057275" cy="333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15" name="Rectángulo 514"/>
            <xdr:cNvSpPr/>
          </xdr:nvSpPr>
          <xdr:spPr>
            <a:xfrm>
              <a:off x="6353176" y="53759101"/>
              <a:ext cx="419100" cy="200024"/>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Times New Roman" panose="02020603050405020304" pitchFamily="18" charset="0"/>
                  <a:cs typeface="Times New Roman" panose="02020603050405020304" pitchFamily="18" charset="0"/>
                </a:rPr>
                <a:t>Ec.6</a:t>
              </a:r>
              <a:endParaRPr lang="es-EC" sz="1100">
                <a:effectLst/>
                <a:ea typeface="Calibri" panose="020F0502020204030204" pitchFamily="34" charset="0"/>
                <a:cs typeface="Times New Roman" panose="02020603050405020304" pitchFamily="18" charset="0"/>
              </a:endParaRPr>
            </a:p>
          </xdr:txBody>
        </xdr:sp>
      </xdr:grpSp>
      <xdr:cxnSp macro="">
        <xdr:nvCxnSpPr>
          <xdr:cNvPr id="547" name="Conector recto 546"/>
          <xdr:cNvCxnSpPr/>
        </xdr:nvCxnSpPr>
        <xdr:spPr>
          <a:xfrm flipV="1">
            <a:off x="5410200" y="52978050"/>
            <a:ext cx="266700" cy="1905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48" name="Conector recto 547"/>
          <xdr:cNvCxnSpPr/>
        </xdr:nvCxnSpPr>
        <xdr:spPr>
          <a:xfrm flipV="1">
            <a:off x="5686425" y="52987575"/>
            <a:ext cx="266700" cy="1905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152400</xdr:colOff>
      <xdr:row>289</xdr:row>
      <xdr:rowOff>66675</xdr:rowOff>
    </xdr:from>
    <xdr:to>
      <xdr:col>16</xdr:col>
      <xdr:colOff>38735</xdr:colOff>
      <xdr:row>290</xdr:row>
      <xdr:rowOff>161290</xdr:rowOff>
    </xdr:to>
    <xdr:sp macro="" textlink="">
      <xdr:nvSpPr>
        <xdr:cNvPr id="552" name="Rectángulo 551"/>
        <xdr:cNvSpPr/>
      </xdr:nvSpPr>
      <xdr:spPr>
        <a:xfrm>
          <a:off x="8829675" y="55511700"/>
          <a:ext cx="495935" cy="285115"/>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Ec.6</a:t>
          </a:r>
        </a:p>
      </xdr:txBody>
    </xdr:sp>
    <xdr:clientData/>
  </xdr:twoCellAnchor>
  <xdr:twoCellAnchor>
    <xdr:from>
      <xdr:col>11</xdr:col>
      <xdr:colOff>600076</xdr:colOff>
      <xdr:row>280</xdr:row>
      <xdr:rowOff>128588</xdr:rowOff>
    </xdr:from>
    <xdr:to>
      <xdr:col>15</xdr:col>
      <xdr:colOff>152400</xdr:colOff>
      <xdr:row>290</xdr:row>
      <xdr:rowOff>18733</xdr:rowOff>
    </xdr:to>
    <xdr:cxnSp macro="">
      <xdr:nvCxnSpPr>
        <xdr:cNvPr id="67" name="Conector angular 66"/>
        <xdr:cNvCxnSpPr>
          <a:stCxn id="515" idx="3"/>
          <a:endCxn id="552" idx="1"/>
        </xdr:cNvCxnSpPr>
      </xdr:nvCxnSpPr>
      <xdr:spPr>
        <a:xfrm>
          <a:off x="6762751" y="53859113"/>
          <a:ext cx="2066924" cy="1795145"/>
        </a:xfrm>
        <a:prstGeom prst="bentConnector3">
          <a:avLst>
            <a:gd name="adj1" fmla="val 20046"/>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180975</xdr:colOff>
      <xdr:row>290</xdr:row>
      <xdr:rowOff>180975</xdr:rowOff>
    </xdr:from>
    <xdr:to>
      <xdr:col>17</xdr:col>
      <xdr:colOff>485775</xdr:colOff>
      <xdr:row>298</xdr:row>
      <xdr:rowOff>142875</xdr:rowOff>
    </xdr:to>
    <xdr:grpSp>
      <xdr:nvGrpSpPr>
        <xdr:cNvPr id="66" name="Grupo 65"/>
        <xdr:cNvGrpSpPr/>
      </xdr:nvGrpSpPr>
      <xdr:grpSpPr>
        <a:xfrm>
          <a:off x="8458200" y="55816500"/>
          <a:ext cx="2133600" cy="1485900"/>
          <a:chOff x="8382000" y="55816500"/>
          <a:chExt cx="2152650" cy="1485900"/>
        </a:xfrm>
      </xdr:grpSpPr>
      <xdr:pic>
        <xdr:nvPicPr>
          <xdr:cNvPr id="553" name="Imagen 552"/>
          <xdr:cNvPicPr>
            <a:picLocks noChangeAspect="1" noChangeArrowheads="1"/>
          </xdr:cNvPicPr>
        </xdr:nvPicPr>
        <xdr:blipFill>
          <a:blip xmlns:r="http://schemas.openxmlformats.org/officeDocument/2006/relationships" r:embed="rId8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86825" y="55816500"/>
            <a:ext cx="1057275" cy="361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54" name="Imagen 553"/>
          <xdr:cNvPicPr>
            <a:picLocks noChangeAspect="1" noChangeArrowheads="1"/>
          </xdr:cNvPicPr>
        </xdr:nvPicPr>
        <xdr:blipFill>
          <a:blip xmlns:r="http://schemas.openxmlformats.org/officeDocument/2006/relationships" r:embed="rId8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63000" y="56159400"/>
            <a:ext cx="752475"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55" name="Imagen 554"/>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067925" y="56207025"/>
            <a:ext cx="161925"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56" name="Imagen 555"/>
          <xdr:cNvPicPr>
            <a:picLocks noChangeAspect="1" noChangeArrowheads="1"/>
          </xdr:cNvPicPr>
        </xdr:nvPicPr>
        <xdr:blipFill>
          <a:blip xmlns:r="http://schemas.openxmlformats.org/officeDocument/2006/relationships" r:embed="rId8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82000" y="56597550"/>
            <a:ext cx="4191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59" name="Imagen 558"/>
          <xdr:cNvPicPr>
            <a:picLocks noChangeAspect="1" noChangeArrowheads="1"/>
          </xdr:cNvPicPr>
        </xdr:nvPicPr>
        <xdr:blipFill>
          <a:blip xmlns:r="http://schemas.openxmlformats.org/officeDocument/2006/relationships" r:embed="rId5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420225" y="56588025"/>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60" name="Imagen 559"/>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372725" y="56578500"/>
            <a:ext cx="161925"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61" name="Imagen 560"/>
          <xdr:cNvPicPr>
            <a:picLocks noChangeAspect="1" noChangeArrowheads="1"/>
          </xdr:cNvPicPr>
        </xdr:nvPicPr>
        <xdr:blipFill>
          <a:blip xmlns:r="http://schemas.openxmlformats.org/officeDocument/2006/relationships" r:embed="rId8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410575" y="57007125"/>
            <a:ext cx="4191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62" name="Imagen 561"/>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496425" y="56969025"/>
            <a:ext cx="161925" cy="3333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9524</xdr:colOff>
      <xdr:row>310</xdr:row>
      <xdr:rowOff>28574</xdr:rowOff>
    </xdr:from>
    <xdr:to>
      <xdr:col>14</xdr:col>
      <xdr:colOff>333374</xdr:colOff>
      <xdr:row>314</xdr:row>
      <xdr:rowOff>76199</xdr:rowOff>
    </xdr:to>
    <xdr:sp macro="" textlink="">
      <xdr:nvSpPr>
        <xdr:cNvPr id="563" name="Rectángulo 562"/>
        <xdr:cNvSpPr/>
      </xdr:nvSpPr>
      <xdr:spPr>
        <a:xfrm>
          <a:off x="790574" y="59474099"/>
          <a:ext cx="7648575" cy="8096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4.</a:t>
          </a:r>
          <a:r>
            <a:rPr lang="es-EC" sz="1100" b="1" baseline="0"/>
            <a:t> Conclusión: Mediante el correspondiente balance de masa se determino que en la corriente de salida 16 de la extrusora salen 4714,229 kg/h, y durante el proceso se pierde 84,443 kg/h de agua.</a:t>
          </a:r>
        </a:p>
        <a:p>
          <a:pPr algn="l"/>
          <a:r>
            <a:rPr lang="es-EC" sz="1100" b="1" baseline="0"/>
            <a:t>Las proporciones de los productos que forman parte de la mezcla es de 0,67076 de arcilla roja, 0,08182 de arcilla blanca, 0,19142 de la corriente de material reciclado y el 0,056 corresponde a la fraccion masica del agua que contiene el producto crudo.</a:t>
          </a:r>
        </a:p>
        <a:p>
          <a:pPr algn="l"/>
          <a:endParaRPr lang="es-EC" sz="1100" b="1"/>
        </a:p>
      </xdr:txBody>
    </xdr:sp>
    <xdr:clientData/>
  </xdr:twoCellAnchor>
  <xdr:twoCellAnchor>
    <xdr:from>
      <xdr:col>7</xdr:col>
      <xdr:colOff>28575</xdr:colOff>
      <xdr:row>307</xdr:row>
      <xdr:rowOff>28575</xdr:rowOff>
    </xdr:from>
    <xdr:to>
      <xdr:col>7</xdr:col>
      <xdr:colOff>123825</xdr:colOff>
      <xdr:row>308</xdr:row>
      <xdr:rowOff>0</xdr:rowOff>
    </xdr:to>
    <xdr:pic>
      <xdr:nvPicPr>
        <xdr:cNvPr id="581" name="Imagen 580"/>
        <xdr:cNvPicPr>
          <a:picLocks noChangeAspect="1" noChangeArrowheads="1"/>
        </xdr:cNvPicPr>
      </xdr:nvPicPr>
      <xdr:blipFill>
        <a:blip xmlns:r="http://schemas.openxmlformats.org/officeDocument/2006/relationships" r:embed="rId8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57650" y="58902600"/>
          <a:ext cx="952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307</xdr:row>
      <xdr:rowOff>38100</xdr:rowOff>
    </xdr:from>
    <xdr:to>
      <xdr:col>8</xdr:col>
      <xdr:colOff>95250</xdr:colOff>
      <xdr:row>308</xdr:row>
      <xdr:rowOff>9525</xdr:rowOff>
    </xdr:to>
    <xdr:pic>
      <xdr:nvPicPr>
        <xdr:cNvPr id="582" name="Imagen 581"/>
        <xdr:cNvPicPr>
          <a:picLocks noChangeAspect="1" noChangeArrowheads="1"/>
        </xdr:cNvPicPr>
      </xdr:nvPicPr>
      <xdr:blipFill>
        <a:blip xmlns:r="http://schemas.openxmlformats.org/officeDocument/2006/relationships" r:embed="rId8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86300" y="58912125"/>
          <a:ext cx="952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316</xdr:row>
      <xdr:rowOff>0</xdr:rowOff>
    </xdr:from>
    <xdr:to>
      <xdr:col>14</xdr:col>
      <xdr:colOff>257175</xdr:colOff>
      <xdr:row>321</xdr:row>
      <xdr:rowOff>95250</xdr:rowOff>
    </xdr:to>
    <xdr:sp macro="" textlink="">
      <xdr:nvSpPr>
        <xdr:cNvPr id="496" name="Rectángulo 495"/>
        <xdr:cNvSpPr/>
      </xdr:nvSpPr>
      <xdr:spPr>
        <a:xfrm>
          <a:off x="781050" y="60588525"/>
          <a:ext cx="7581900" cy="10477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U10.</a:t>
          </a:r>
          <a:r>
            <a:rPr lang="es-EC" sz="1100" b="1" baseline="0"/>
            <a:t> Una vez salga el ladrillo crudo hay que proceder a cortarlo con sus respectivas medidas, en este proceso se pierde el 6,009% del flujo masico total por caidas de la banda transportadora.</a:t>
          </a:r>
        </a:p>
        <a:p>
          <a:pPr algn="l"/>
          <a:r>
            <a:rPr lang="es-EC" sz="1100" b="1" baseline="0"/>
            <a:t>1. Objeto: </a:t>
          </a:r>
        </a:p>
        <a:p>
          <a:pPr algn="l"/>
          <a:r>
            <a:rPr lang="es-EC" sz="1100" b="1" baseline="0"/>
            <a:t>a) Determine la cantidad de material que se pierde.</a:t>
          </a:r>
        </a:p>
        <a:p>
          <a:pPr algn="l"/>
          <a:r>
            <a:rPr lang="es-EC" sz="1100" b="1" baseline="0"/>
            <a:t>b) Realice el balance de masa para determinar el flujo de salida de la corriente 18 de la cortadora.</a:t>
          </a:r>
          <a:endParaRPr lang="es-EC" sz="1100" b="1"/>
        </a:p>
      </xdr:txBody>
    </xdr:sp>
    <xdr:clientData/>
  </xdr:twoCellAnchor>
  <xdr:twoCellAnchor>
    <xdr:from>
      <xdr:col>0</xdr:col>
      <xdr:colOff>257175</xdr:colOff>
      <xdr:row>277</xdr:row>
      <xdr:rowOff>19050</xdr:rowOff>
    </xdr:from>
    <xdr:to>
      <xdr:col>0</xdr:col>
      <xdr:colOff>504825</xdr:colOff>
      <xdr:row>277</xdr:row>
      <xdr:rowOff>180975</xdr:rowOff>
    </xdr:to>
    <xdr:pic>
      <xdr:nvPicPr>
        <xdr:cNvPr id="509" name="Imagen 508"/>
        <xdr:cNvPicPr>
          <a:picLocks noChangeAspect="1" noChangeArrowheads="1"/>
        </xdr:cNvPicPr>
      </xdr:nvPicPr>
      <xdr:blipFill>
        <a:blip xmlns:r="http://schemas.openxmlformats.org/officeDocument/2006/relationships" r:embed="rId8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57175" y="53178075"/>
          <a:ext cx="2476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278</xdr:row>
      <xdr:rowOff>9525</xdr:rowOff>
    </xdr:from>
    <xdr:to>
      <xdr:col>0</xdr:col>
      <xdr:colOff>504825</xdr:colOff>
      <xdr:row>278</xdr:row>
      <xdr:rowOff>171450</xdr:rowOff>
    </xdr:to>
    <xdr:pic>
      <xdr:nvPicPr>
        <xdr:cNvPr id="510" name="Imagen 509"/>
        <xdr:cNvPicPr>
          <a:picLocks noChangeAspect="1" noChangeArrowheads="1"/>
        </xdr:cNvPicPr>
      </xdr:nvPicPr>
      <xdr:blipFill>
        <a:blip xmlns:r="http://schemas.openxmlformats.org/officeDocument/2006/relationships" r:embed="rId8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66700" y="53359050"/>
          <a:ext cx="2381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276225</xdr:colOff>
      <xdr:row>279</xdr:row>
      <xdr:rowOff>28575</xdr:rowOff>
    </xdr:from>
    <xdr:to>
      <xdr:col>0</xdr:col>
      <xdr:colOff>514350</xdr:colOff>
      <xdr:row>280</xdr:row>
      <xdr:rowOff>0</xdr:rowOff>
    </xdr:to>
    <xdr:pic>
      <xdr:nvPicPr>
        <xdr:cNvPr id="511" name="Imagen 510"/>
        <xdr:cNvPicPr>
          <a:picLocks noChangeAspect="1" noChangeArrowheads="1"/>
        </xdr:cNvPicPr>
      </xdr:nvPicPr>
      <xdr:blipFill>
        <a:blip xmlns:r="http://schemas.openxmlformats.org/officeDocument/2006/relationships" r:embed="rId8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76225" y="53568600"/>
          <a:ext cx="2381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257175</xdr:colOff>
      <xdr:row>280</xdr:row>
      <xdr:rowOff>19050</xdr:rowOff>
    </xdr:from>
    <xdr:to>
      <xdr:col>0</xdr:col>
      <xdr:colOff>619125</xdr:colOff>
      <xdr:row>280</xdr:row>
      <xdr:rowOff>180975</xdr:rowOff>
    </xdr:to>
    <xdr:pic>
      <xdr:nvPicPr>
        <xdr:cNvPr id="512" name="Imagen 511"/>
        <xdr:cNvPicPr>
          <a:picLocks noChangeAspect="1" noChangeArrowheads="1"/>
        </xdr:cNvPicPr>
      </xdr:nvPicPr>
      <xdr:blipFill>
        <a:blip xmlns:r="http://schemas.openxmlformats.org/officeDocument/2006/relationships" r:embed="rId8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57175" y="53749575"/>
          <a:ext cx="3619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104775</xdr:colOff>
      <xdr:row>323</xdr:row>
      <xdr:rowOff>133350</xdr:rowOff>
    </xdr:from>
    <xdr:to>
      <xdr:col>12</xdr:col>
      <xdr:colOff>573404</xdr:colOff>
      <xdr:row>331</xdr:row>
      <xdr:rowOff>22861</xdr:rowOff>
    </xdr:to>
    <xdr:grpSp>
      <xdr:nvGrpSpPr>
        <xdr:cNvPr id="592" name="Grupo 591"/>
        <xdr:cNvGrpSpPr/>
      </xdr:nvGrpSpPr>
      <xdr:grpSpPr>
        <a:xfrm>
          <a:off x="2381250" y="62055375"/>
          <a:ext cx="5221604" cy="1413511"/>
          <a:chOff x="0" y="0"/>
          <a:chExt cx="5050465" cy="1538344"/>
        </a:xfrm>
      </xdr:grpSpPr>
      <xdr:grpSp>
        <xdr:nvGrpSpPr>
          <xdr:cNvPr id="593" name="Grupo 592"/>
          <xdr:cNvGrpSpPr/>
        </xdr:nvGrpSpPr>
        <xdr:grpSpPr>
          <a:xfrm>
            <a:off x="0" y="0"/>
            <a:ext cx="5050465" cy="1538344"/>
            <a:chOff x="-402772" y="-318759"/>
            <a:chExt cx="5170715" cy="1601811"/>
          </a:xfrm>
        </xdr:grpSpPr>
        <xdr:grpSp>
          <xdr:nvGrpSpPr>
            <xdr:cNvPr id="595" name="Grupo 594"/>
            <xdr:cNvGrpSpPr/>
          </xdr:nvGrpSpPr>
          <xdr:grpSpPr>
            <a:xfrm>
              <a:off x="1339706" y="1"/>
              <a:ext cx="2917063" cy="1109517"/>
              <a:chOff x="3233186" y="192383"/>
              <a:chExt cx="2837127" cy="900854"/>
            </a:xfrm>
          </xdr:grpSpPr>
          <xdr:grpSp>
            <xdr:nvGrpSpPr>
              <xdr:cNvPr id="597" name="Grupo 596"/>
              <xdr:cNvGrpSpPr/>
            </xdr:nvGrpSpPr>
            <xdr:grpSpPr>
              <a:xfrm>
                <a:off x="3233186" y="192383"/>
                <a:ext cx="2837127" cy="900854"/>
                <a:chOff x="3356264" y="160147"/>
                <a:chExt cx="2837384" cy="901205"/>
              </a:xfrm>
            </xdr:grpSpPr>
            <xdr:grpSp>
              <xdr:nvGrpSpPr>
                <xdr:cNvPr id="599" name="Grupo 598"/>
                <xdr:cNvGrpSpPr/>
              </xdr:nvGrpSpPr>
              <xdr:grpSpPr>
                <a:xfrm>
                  <a:off x="3356264" y="391268"/>
                  <a:ext cx="2837384" cy="670084"/>
                  <a:chOff x="1876425" y="376802"/>
                  <a:chExt cx="2939139" cy="670084"/>
                </a:xfrm>
              </xdr:grpSpPr>
              <xdr:cxnSp macro="">
                <xdr:nvCxnSpPr>
                  <xdr:cNvPr id="603" name="Conector recto de flecha 602"/>
                  <xdr:cNvCxnSpPr/>
                </xdr:nvCxnSpPr>
                <xdr:spPr>
                  <a:xfrm>
                    <a:off x="1876425" y="514524"/>
                    <a:ext cx="6381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nvGrpSpPr>
                  <xdr:cNvPr id="604" name="Grupo 603"/>
                  <xdr:cNvGrpSpPr/>
                </xdr:nvGrpSpPr>
                <xdr:grpSpPr>
                  <a:xfrm>
                    <a:off x="2514600" y="376802"/>
                    <a:ext cx="2300964" cy="670084"/>
                    <a:chOff x="1" y="428625"/>
                    <a:chExt cx="3182999" cy="762243"/>
                  </a:xfrm>
                </xdr:grpSpPr>
                <xdr:grpSp>
                  <xdr:nvGrpSpPr>
                    <xdr:cNvPr id="605" name="Grupo 604"/>
                    <xdr:cNvGrpSpPr/>
                  </xdr:nvGrpSpPr>
                  <xdr:grpSpPr>
                    <a:xfrm>
                      <a:off x="1" y="428625"/>
                      <a:ext cx="2106766" cy="323850"/>
                      <a:chOff x="638176" y="0"/>
                      <a:chExt cx="2106766" cy="323850"/>
                    </a:xfrm>
                  </xdr:grpSpPr>
                  <xdr:sp macro="" textlink="">
                    <xdr:nvSpPr>
                      <xdr:cNvPr id="609" name="Rectángulo 608"/>
                      <xdr:cNvSpPr/>
                    </xdr:nvSpPr>
                    <xdr:spPr>
                      <a:xfrm>
                        <a:off x="638176" y="0"/>
                        <a:ext cx="1255086" cy="32385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200000"/>
                          </a:lnSpc>
                          <a:spcAft>
                            <a:spcPts val="800"/>
                          </a:spcAft>
                        </a:pPr>
                        <a:r>
                          <a:rPr lang="es-419" sz="1200" b="1">
                            <a:effectLst/>
                            <a:latin typeface="Times New Roman" panose="02020603050405020304" pitchFamily="18" charset="0"/>
                            <a:ea typeface="Calibri" panose="020F0502020204030204" pitchFamily="34" charset="0"/>
                            <a:cs typeface="Times New Roman" panose="02020603050405020304" pitchFamily="18" charset="0"/>
                          </a:rPr>
                          <a:t>Cortadora</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cxnSp macro="">
                    <xdr:nvCxnSpPr>
                      <xdr:cNvPr id="610" name="Conector recto de flecha 609"/>
                      <xdr:cNvCxnSpPr/>
                    </xdr:nvCxnSpPr>
                    <xdr:spPr>
                      <a:xfrm>
                        <a:off x="1893263" y="161896"/>
                        <a:ext cx="85167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sp macro="" textlink="">
                  <xdr:nvSpPr>
                    <xdr:cNvPr id="606" name="Rectángulo 605"/>
                    <xdr:cNvSpPr/>
                  </xdr:nvSpPr>
                  <xdr:spPr>
                    <a:xfrm>
                      <a:off x="1738881" y="453274"/>
                      <a:ext cx="1142999" cy="26669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S=?</a:t>
                      </a:r>
                    </a:p>
                  </xdr:txBody>
                </xdr:sp>
                <xdr:cxnSp macro="">
                  <xdr:nvCxnSpPr>
                    <xdr:cNvPr id="607" name="Conector angular 606"/>
                    <xdr:cNvCxnSpPr/>
                  </xdr:nvCxnSpPr>
                  <xdr:spPr>
                    <a:xfrm>
                      <a:off x="627545" y="752442"/>
                      <a:ext cx="498804" cy="306321"/>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608" name="Rectángulo 607"/>
                    <xdr:cNvSpPr/>
                  </xdr:nvSpPr>
                  <xdr:spPr>
                    <a:xfrm>
                      <a:off x="896228" y="861307"/>
                      <a:ext cx="2286772" cy="329561"/>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R=0.06009*</a:t>
                      </a:r>
                      <a:r>
                        <a:rPr lang="es-EC" sz="1100" b="1">
                          <a:effectLst/>
                          <a:ea typeface="Calibri" panose="020F0502020204030204" pitchFamily="34" charset="0"/>
                          <a:cs typeface="Times New Roman" panose="02020603050405020304" pitchFamily="18" charset="0"/>
                        </a:rPr>
                        <a:t> </a:t>
                      </a:r>
                      <a:r>
                        <a:rPr lang="es-419" sz="1100" b="1">
                          <a:effectLst/>
                          <a:ea typeface="Calibri" panose="020F0502020204030204" pitchFamily="34" charset="0"/>
                          <a:cs typeface="Times New Roman" panose="02020603050405020304" pitchFamily="18" charset="0"/>
                        </a:rPr>
                        <a:t>F</a:t>
                      </a:r>
                      <a:r>
                        <a:rPr lang="es-419" sz="1200" b="1">
                          <a:effectLst/>
                          <a:ea typeface="Calibri" panose="020F0502020204030204" pitchFamily="34" charset="0"/>
                          <a:cs typeface="Times New Roman" panose="02020603050405020304" pitchFamily="18" charset="0"/>
                        </a:rPr>
                        <a:t> </a:t>
                      </a:r>
                      <a:r>
                        <a:rPr lang="es-419" sz="1200" b="1" baseline="-25000">
                          <a:effectLst/>
                          <a:ea typeface="Calibri" panose="020F0502020204030204" pitchFamily="34" charset="0"/>
                          <a:cs typeface="Times New Roman" panose="02020603050405020304" pitchFamily="18" charset="0"/>
                        </a:rPr>
                        <a:t>Extrusora</a:t>
                      </a:r>
                      <a:endParaRPr lang="es-EC" sz="1100">
                        <a:effectLst/>
                        <a:ea typeface="Calibri" panose="020F0502020204030204" pitchFamily="34" charset="0"/>
                        <a:cs typeface="Times New Roman" panose="02020603050405020304" pitchFamily="18" charset="0"/>
                      </a:endParaRPr>
                    </a:p>
                  </xdr:txBody>
                </xdr:sp>
              </xdr:grpSp>
            </xdr:grpSp>
            <xdr:sp macro="" textlink="">
              <xdr:nvSpPr>
                <xdr:cNvPr id="600" name="Rectángulo 599"/>
                <xdr:cNvSpPr/>
              </xdr:nvSpPr>
              <xdr:spPr>
                <a:xfrm>
                  <a:off x="4049068" y="160147"/>
                  <a:ext cx="797560" cy="2717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U10 </a:t>
                  </a:r>
                </a:p>
              </xdr:txBody>
            </xdr:sp>
            <xdr:sp macro="" textlink="">
              <xdr:nvSpPr>
                <xdr:cNvPr id="601" name="Rectángulo 600"/>
                <xdr:cNvSpPr/>
              </xdr:nvSpPr>
              <xdr:spPr>
                <a:xfrm>
                  <a:off x="3469169" y="475106"/>
                  <a:ext cx="413688" cy="221747"/>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tabLst>
                      <a:tab pos="1095375" algn="l"/>
                      <a:tab pos="5943600" algn="r"/>
                    </a:tabLst>
                  </a:pPr>
                  <a:r>
                    <a:rPr lang="es-EC" sz="1100">
                      <a:effectLst/>
                      <a:ea typeface="Calibri" panose="020F0502020204030204" pitchFamily="34" charset="0"/>
                      <a:cs typeface="Times New Roman" panose="02020603050405020304" pitchFamily="18" charset="0"/>
                    </a:rPr>
                    <a:t>16</a:t>
                  </a: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xdr:sp macro="" textlink="">
              <xdr:nvSpPr>
                <xdr:cNvPr id="602" name="Rectángulo 601"/>
                <xdr:cNvSpPr/>
              </xdr:nvSpPr>
              <xdr:spPr>
                <a:xfrm>
                  <a:off x="4848225" y="317520"/>
                  <a:ext cx="424815" cy="2286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18 </a:t>
                  </a:r>
                </a:p>
              </xdr:txBody>
            </xdr:sp>
          </xdr:grpSp>
          <xdr:sp macro="" textlink="">
            <xdr:nvSpPr>
              <xdr:cNvPr id="598" name="Rectángulo 597"/>
              <xdr:cNvSpPr/>
            </xdr:nvSpPr>
            <xdr:spPr>
              <a:xfrm>
                <a:off x="4114043" y="728859"/>
                <a:ext cx="424956" cy="228511"/>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tabLst>
                    <a:tab pos="1095375" algn="l"/>
                    <a:tab pos="5943600" algn="r"/>
                  </a:tabLst>
                </a:pPr>
                <a:r>
                  <a:rPr lang="es-EC" sz="1100">
                    <a:effectLst/>
                    <a:ea typeface="Calibri" panose="020F0502020204030204" pitchFamily="34" charset="0"/>
                    <a:cs typeface="Times New Roman" panose="02020603050405020304" pitchFamily="18" charset="0"/>
                  </a:rPr>
                  <a:t>17</a:t>
                </a:r>
              </a:p>
            </xdr:txBody>
          </xdr:sp>
        </xdr:grpSp>
        <xdr:sp macro="" textlink="">
          <xdr:nvSpPr>
            <xdr:cNvPr id="596" name="Elipse 595"/>
            <xdr:cNvSpPr/>
          </xdr:nvSpPr>
          <xdr:spPr>
            <a:xfrm>
              <a:off x="-402772" y="-318759"/>
              <a:ext cx="5170715" cy="1601811"/>
            </a:xfrm>
            <a:prstGeom prst="ellipse">
              <a:avLst/>
            </a:prstGeom>
            <a:noFill/>
            <a:ln>
              <a:solidFill>
                <a:schemeClr val="tx1"/>
              </a:solidFill>
              <a:prstDash val="dashDot"/>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C"/>
            </a:p>
          </xdr:txBody>
        </xdr:sp>
      </xdr:grpSp>
      <xdr:sp macro="" textlink="">
        <xdr:nvSpPr>
          <xdr:cNvPr id="594" name="Rectángulo 593"/>
          <xdr:cNvSpPr/>
        </xdr:nvSpPr>
        <xdr:spPr>
          <a:xfrm>
            <a:off x="114307" y="1039619"/>
            <a:ext cx="1702423" cy="32569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100" b="1">
                <a:effectLst/>
                <a:ea typeface="Calibri" panose="020F0502020204030204" pitchFamily="34" charset="0"/>
                <a:cs typeface="Times New Roman" panose="02020603050405020304" pitchFamily="18" charset="0"/>
              </a:rPr>
              <a:t>F</a:t>
            </a:r>
            <a:r>
              <a:rPr lang="en-US" sz="1200" b="1">
                <a:effectLst/>
                <a:ea typeface="Calibri" panose="020F0502020204030204" pitchFamily="34" charset="0"/>
                <a:cs typeface="Times New Roman" panose="02020603050405020304" pitchFamily="18" charset="0"/>
              </a:rPr>
              <a:t> </a:t>
            </a:r>
            <a:r>
              <a:rPr lang="en-US" sz="1200" b="1" baseline="-25000">
                <a:effectLst/>
                <a:ea typeface="Calibri" panose="020F0502020204030204" pitchFamily="34" charset="0"/>
                <a:cs typeface="Times New Roman" panose="02020603050405020304" pitchFamily="18" charset="0"/>
              </a:rPr>
              <a:t>Extrusora</a:t>
            </a:r>
            <a:r>
              <a:rPr lang="en-US" sz="1100">
                <a:effectLst/>
                <a:ea typeface="Calibri" panose="020F0502020204030204" pitchFamily="34" charset="0"/>
                <a:cs typeface="Times New Roman" panose="02020603050405020304" pitchFamily="18" charset="0"/>
              </a:rPr>
              <a:t>= 4714.229 kg/h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000" b="1">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grpSp>
    <xdr:clientData/>
  </xdr:twoCellAnchor>
  <xdr:twoCellAnchor>
    <xdr:from>
      <xdr:col>0</xdr:col>
      <xdr:colOff>0</xdr:colOff>
      <xdr:row>325</xdr:row>
      <xdr:rowOff>114300</xdr:rowOff>
    </xdr:from>
    <xdr:to>
      <xdr:col>1</xdr:col>
      <xdr:colOff>47625</xdr:colOff>
      <xdr:row>326</xdr:row>
      <xdr:rowOff>104775</xdr:rowOff>
    </xdr:to>
    <xdr:sp macro="" textlink="">
      <xdr:nvSpPr>
        <xdr:cNvPr id="613" name="Rectángulo 612"/>
        <xdr:cNvSpPr/>
      </xdr:nvSpPr>
      <xdr:spPr>
        <a:xfrm>
          <a:off x="0" y="62417325"/>
          <a:ext cx="828675" cy="18097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100" b="1">
              <a:effectLst/>
              <a:ea typeface="Calibri" panose="020F0502020204030204" pitchFamily="34" charset="0"/>
              <a:cs typeface="Times New Roman" panose="02020603050405020304" pitchFamily="18" charset="0"/>
            </a:rPr>
            <a:t>F</a:t>
          </a:r>
          <a:r>
            <a:rPr lang="en-US" sz="1200" b="1">
              <a:effectLst/>
              <a:ea typeface="Calibri" panose="020F0502020204030204" pitchFamily="34" charset="0"/>
              <a:cs typeface="Times New Roman" panose="02020603050405020304" pitchFamily="18" charset="0"/>
            </a:rPr>
            <a:t> </a:t>
          </a:r>
          <a:r>
            <a:rPr lang="en-US" sz="1200" b="1" baseline="-25000">
              <a:effectLst/>
              <a:ea typeface="Calibri" panose="020F0502020204030204" pitchFamily="34" charset="0"/>
              <a:cs typeface="Times New Roman" panose="02020603050405020304" pitchFamily="18" charset="0"/>
            </a:rPr>
            <a:t>Extrusora</a:t>
          </a: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clientData/>
  </xdr:twoCellAnchor>
  <xdr:twoCellAnchor>
    <xdr:from>
      <xdr:col>1</xdr:col>
      <xdr:colOff>314324</xdr:colOff>
      <xdr:row>325</xdr:row>
      <xdr:rowOff>104775</xdr:rowOff>
    </xdr:from>
    <xdr:to>
      <xdr:col>3</xdr:col>
      <xdr:colOff>38100</xdr:colOff>
      <xdr:row>327</xdr:row>
      <xdr:rowOff>57150</xdr:rowOff>
    </xdr:to>
    <xdr:sp macro="" textlink="">
      <xdr:nvSpPr>
        <xdr:cNvPr id="614" name="Rectángulo 613"/>
        <xdr:cNvSpPr/>
      </xdr:nvSpPr>
      <xdr:spPr>
        <a:xfrm>
          <a:off x="1095374" y="62407800"/>
          <a:ext cx="800101" cy="33337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a:t>
          </a:r>
          <a:r>
            <a:rPr lang="es-EC" sz="1100" b="1">
              <a:effectLst/>
              <a:ea typeface="Calibri" panose="020F0502020204030204" pitchFamily="34" charset="0"/>
              <a:cs typeface="Times New Roman" panose="02020603050405020304" pitchFamily="18" charset="0"/>
            </a:rPr>
            <a:t> </a:t>
          </a:r>
          <a:r>
            <a:rPr lang="es-419" sz="1100" b="1">
              <a:effectLst/>
              <a:ea typeface="Calibri" panose="020F0502020204030204" pitchFamily="34" charset="0"/>
              <a:cs typeface="Times New Roman" panose="02020603050405020304" pitchFamily="18" charset="0"/>
            </a:rPr>
            <a:t>F</a:t>
          </a:r>
          <a:r>
            <a:rPr lang="es-419" sz="1200" b="1">
              <a:effectLst/>
              <a:ea typeface="Calibri" panose="020F0502020204030204" pitchFamily="34" charset="0"/>
              <a:cs typeface="Times New Roman" panose="02020603050405020304" pitchFamily="18" charset="0"/>
            </a:rPr>
            <a:t> </a:t>
          </a:r>
          <a:r>
            <a:rPr lang="es-419" sz="1200" b="1" baseline="-25000">
              <a:effectLst/>
              <a:ea typeface="Calibri" panose="020F0502020204030204" pitchFamily="34" charset="0"/>
              <a:cs typeface="Times New Roman" panose="02020603050405020304" pitchFamily="18" charset="0"/>
            </a:rPr>
            <a:t>Extrusora</a:t>
          </a:r>
          <a:endParaRPr lang="es-EC" sz="1100">
            <a:effectLst/>
            <a:ea typeface="Calibri" panose="020F0502020204030204" pitchFamily="34" charset="0"/>
            <a:cs typeface="Times New Roman" panose="02020603050405020304" pitchFamily="18" charset="0"/>
          </a:endParaRPr>
        </a:p>
      </xdr:txBody>
    </xdr:sp>
    <xdr:clientData/>
  </xdr:twoCellAnchor>
  <xdr:twoCellAnchor>
    <xdr:from>
      <xdr:col>1</xdr:col>
      <xdr:colOff>0</xdr:colOff>
      <xdr:row>347</xdr:row>
      <xdr:rowOff>19050</xdr:rowOff>
    </xdr:from>
    <xdr:to>
      <xdr:col>14</xdr:col>
      <xdr:colOff>171450</xdr:colOff>
      <xdr:row>349</xdr:row>
      <xdr:rowOff>85725</xdr:rowOff>
    </xdr:to>
    <xdr:sp macro="" textlink="">
      <xdr:nvSpPr>
        <xdr:cNvPr id="631" name="Rectángulo 630"/>
        <xdr:cNvSpPr/>
      </xdr:nvSpPr>
      <xdr:spPr>
        <a:xfrm>
          <a:off x="781050" y="66513075"/>
          <a:ext cx="7524750" cy="4476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4.</a:t>
          </a:r>
          <a:r>
            <a:rPr lang="es-EC" sz="1100" b="1" baseline="0"/>
            <a:t> Conclusión: Se determino que la cantidad de material que se pierde en el suelo es una cantidad de 283,278 kg/h y en la corriente 18 sale un valor de 4430,951 kg/h.</a:t>
          </a:r>
        </a:p>
        <a:p>
          <a:pPr algn="l"/>
          <a:endParaRPr lang="es-EC" sz="1100" b="1"/>
        </a:p>
      </xdr:txBody>
    </xdr:sp>
    <xdr:clientData/>
  </xdr:twoCellAnchor>
  <xdr:twoCellAnchor>
    <xdr:from>
      <xdr:col>0</xdr:col>
      <xdr:colOff>762000</xdr:colOff>
      <xdr:row>352</xdr:row>
      <xdr:rowOff>19049</xdr:rowOff>
    </xdr:from>
    <xdr:to>
      <xdr:col>14</xdr:col>
      <xdr:colOff>238125</xdr:colOff>
      <xdr:row>358</xdr:row>
      <xdr:rowOff>9524</xdr:rowOff>
    </xdr:to>
    <xdr:sp macro="" textlink="">
      <xdr:nvSpPr>
        <xdr:cNvPr id="632" name="Rectángulo 631"/>
        <xdr:cNvSpPr/>
      </xdr:nvSpPr>
      <xdr:spPr>
        <a:xfrm>
          <a:off x="762000" y="67465574"/>
          <a:ext cx="7610475" cy="1133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U11.</a:t>
          </a:r>
          <a:r>
            <a:rPr lang="es-EC" sz="1100" b="1" baseline="0"/>
            <a:t> despues de tener el ladrillo cortado crudo es llevado a un cuarto de pre-secado durante 36 horas, a una temperatura de 30 grados centigrado, esto con el fin de evitar que el ladrillo se fisure, en este proceso se pierde una pequeña cantidad de agua por evaporacion.</a:t>
          </a:r>
        </a:p>
        <a:p>
          <a:pPr algn="l"/>
          <a:r>
            <a:rPr lang="es-EC" sz="1100" b="1" baseline="0"/>
            <a:t>1. Objeto: </a:t>
          </a:r>
        </a:p>
        <a:p>
          <a:pPr algn="l"/>
          <a:r>
            <a:rPr lang="es-EC" sz="1100" b="1" baseline="0"/>
            <a:t>a) Dedusca la cantidad de agua que se evapora del ladrillo.</a:t>
          </a:r>
        </a:p>
        <a:p>
          <a:pPr algn="l"/>
          <a:r>
            <a:rPr lang="es-EC" sz="1100" b="1" baseline="0"/>
            <a:t>b) Determine el flujo de salida de esta unidad de pre-secado</a:t>
          </a:r>
          <a:endParaRPr lang="es-EC" sz="1100" b="1"/>
        </a:p>
      </xdr:txBody>
    </xdr:sp>
    <xdr:clientData/>
  </xdr:twoCellAnchor>
  <xdr:twoCellAnchor>
    <xdr:from>
      <xdr:col>4</xdr:col>
      <xdr:colOff>352425</xdr:colOff>
      <xdr:row>360</xdr:row>
      <xdr:rowOff>9525</xdr:rowOff>
    </xdr:from>
    <xdr:to>
      <xdr:col>13</xdr:col>
      <xdr:colOff>182880</xdr:colOff>
      <xdr:row>367</xdr:row>
      <xdr:rowOff>89535</xdr:rowOff>
    </xdr:to>
    <xdr:grpSp>
      <xdr:nvGrpSpPr>
        <xdr:cNvPr id="633" name="Grupo 632"/>
        <xdr:cNvGrpSpPr/>
      </xdr:nvGrpSpPr>
      <xdr:grpSpPr>
        <a:xfrm>
          <a:off x="2628900" y="68980050"/>
          <a:ext cx="5193030" cy="1413510"/>
          <a:chOff x="0" y="0"/>
          <a:chExt cx="5050155" cy="1413510"/>
        </a:xfrm>
      </xdr:grpSpPr>
      <xdr:grpSp>
        <xdr:nvGrpSpPr>
          <xdr:cNvPr id="634" name="Grupo 633"/>
          <xdr:cNvGrpSpPr/>
        </xdr:nvGrpSpPr>
        <xdr:grpSpPr>
          <a:xfrm>
            <a:off x="127590" y="138223"/>
            <a:ext cx="4681782" cy="1187309"/>
            <a:chOff x="0" y="0"/>
            <a:chExt cx="4681782" cy="1187309"/>
          </a:xfrm>
        </xdr:grpSpPr>
        <xdr:grpSp>
          <xdr:nvGrpSpPr>
            <xdr:cNvPr id="636" name="Grupo 635"/>
            <xdr:cNvGrpSpPr/>
          </xdr:nvGrpSpPr>
          <xdr:grpSpPr>
            <a:xfrm>
              <a:off x="0" y="0"/>
              <a:ext cx="4681782" cy="1187309"/>
              <a:chOff x="0" y="0"/>
              <a:chExt cx="4681782" cy="1187309"/>
            </a:xfrm>
          </xdr:grpSpPr>
          <mc:AlternateContent xmlns:mc="http://schemas.openxmlformats.org/markup-compatibility/2006" xmlns:a14="http://schemas.microsoft.com/office/drawing/2010/main">
            <mc:Choice Requires="a14">
              <xdr:sp macro="" textlink="">
                <xdr:nvSpPr>
                  <xdr:cNvPr id="638" name="Rectángulo 637"/>
                  <xdr:cNvSpPr/>
                </xdr:nvSpPr>
                <xdr:spPr>
                  <a:xfrm>
                    <a:off x="2955852" y="0"/>
                    <a:ext cx="1725930" cy="2971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V= 0.1881*</a:t>
                    </a:r>
                    <a14:m>
                      <m:oMath xmlns:m="http://schemas.openxmlformats.org/officeDocument/2006/math">
                        <m:sSubSup>
                          <m:sSubSupPr>
                            <m:ctrlPr>
                              <a:rPr lang="es-EC" sz="1100" i="1" baseline="-25000">
                                <a:effectLst/>
                                <a:latin typeface="Cambria Math" panose="02040503050406030204" pitchFamily="18" charset="0"/>
                                <a:ea typeface="Calibri" panose="020F0502020204030204" pitchFamily="34" charset="0"/>
                                <a:cs typeface="Times New Roman" panose="02020603050405020304" pitchFamily="18" charset="0"/>
                              </a:rPr>
                            </m:ctrlPr>
                          </m:sSubSupPr>
                          <m:e>
                            <m:r>
                              <a:rPr lang="es-EC" sz="1100" i="1" baseline="-25000">
                                <a:effectLst/>
                                <a:latin typeface="Cambria Math" panose="02040503050406030204" pitchFamily="18" charset="0"/>
                                <a:ea typeface="Calibri" panose="020F0502020204030204" pitchFamily="34" charset="0"/>
                                <a:cs typeface="Times New Roman" panose="02020603050405020304" pitchFamily="18" charset="0"/>
                              </a:rPr>
                              <m:t>𝑚</m:t>
                            </m:r>
                          </m:e>
                          <m:sub>
                            <m:r>
                              <a:rPr lang="es-EC" sz="1100" i="1" baseline="-25000">
                                <a:effectLst/>
                                <a:latin typeface="Cambria Math" panose="02040503050406030204" pitchFamily="18" charset="0"/>
                                <a:ea typeface="Calibri" panose="020F0502020204030204" pitchFamily="34" charset="0"/>
                                <a:cs typeface="Times New Roman" panose="02020603050405020304" pitchFamily="18" charset="0"/>
                              </a:rPr>
                              <m:t>𝐷</m:t>
                            </m:r>
                          </m:sub>
                          <m:sup>
                            <m:r>
                              <a:rPr lang="es-EC" sz="1100" i="1" baseline="-25000">
                                <a:effectLst/>
                                <a:latin typeface="Cambria Math" panose="02040503050406030204" pitchFamily="18" charset="0"/>
                                <a:ea typeface="Calibri" panose="020F0502020204030204" pitchFamily="34" charset="0"/>
                                <a:cs typeface="Times New Roman" panose="02020603050405020304" pitchFamily="18" charset="0"/>
                              </a:rPr>
                              <m:t>18</m:t>
                            </m:r>
                          </m:sup>
                        </m:sSubSup>
                      </m:oMath>
                    </a14:m>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638" name="Rectángulo 637"/>
                  <xdr:cNvSpPr/>
                </xdr:nvSpPr>
                <xdr:spPr>
                  <a:xfrm>
                    <a:off x="2955852" y="0"/>
                    <a:ext cx="1725930" cy="2971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V= 0.1881*</a:t>
                    </a:r>
                    <a:r>
                      <a:rPr lang="es-EC" sz="1100" i="0" baseline="-25000">
                        <a:effectLst/>
                        <a:latin typeface="Cambria Math" panose="02040503050406030204" pitchFamily="18" charset="0"/>
                        <a:ea typeface="Calibri" panose="020F0502020204030204" pitchFamily="34" charset="0"/>
                        <a:cs typeface="Times New Roman" panose="02020603050405020304" pitchFamily="18" charset="0"/>
                      </a:rPr>
                      <a:t>𝑚_𝐷^18</a:t>
                    </a:r>
                    <a:endParaRPr lang="es-EC" sz="1100">
                      <a:effectLst/>
                      <a:ea typeface="Calibri" panose="020F0502020204030204" pitchFamily="34" charset="0"/>
                      <a:cs typeface="Times New Roman" panose="02020603050405020304" pitchFamily="18" charset="0"/>
                    </a:endParaRPr>
                  </a:p>
                </xdr:txBody>
              </xdr:sp>
            </mc:Fallback>
          </mc:AlternateContent>
          <xdr:grpSp>
            <xdr:nvGrpSpPr>
              <xdr:cNvPr id="639" name="Grupo 638"/>
              <xdr:cNvGrpSpPr/>
            </xdr:nvGrpSpPr>
            <xdr:grpSpPr>
              <a:xfrm>
                <a:off x="0" y="116959"/>
                <a:ext cx="4649924" cy="1070350"/>
                <a:chOff x="0" y="1"/>
                <a:chExt cx="4649924" cy="1070350"/>
              </a:xfrm>
            </xdr:grpSpPr>
            <xdr:sp macro="" textlink="">
              <xdr:nvSpPr>
                <xdr:cNvPr id="640" name="Rectángulo 639"/>
                <xdr:cNvSpPr/>
              </xdr:nvSpPr>
              <xdr:spPr>
                <a:xfrm>
                  <a:off x="3848986" y="404038"/>
                  <a:ext cx="800938" cy="231131"/>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b="1">
                      <a:effectLst/>
                      <a:ea typeface="Calibri" panose="020F0502020204030204" pitchFamily="34" charset="0"/>
                      <a:cs typeface="Times New Roman" panose="02020603050405020304" pitchFamily="18" charset="0"/>
                    </a:rPr>
                    <a:t>S=?</a:t>
                  </a:r>
                  <a:endParaRPr lang="es-EC" sz="1100">
                    <a:effectLst/>
                    <a:ea typeface="Calibri" panose="020F0502020204030204" pitchFamily="34" charset="0"/>
                    <a:cs typeface="Times New Roman" panose="02020603050405020304" pitchFamily="18" charset="0"/>
                  </a:endParaRPr>
                </a:p>
              </xdr:txBody>
            </xdr:sp>
            <xdr:grpSp>
              <xdr:nvGrpSpPr>
                <xdr:cNvPr id="641" name="Grupo 640"/>
                <xdr:cNvGrpSpPr/>
              </xdr:nvGrpSpPr>
              <xdr:grpSpPr>
                <a:xfrm>
                  <a:off x="0" y="1"/>
                  <a:ext cx="4114578" cy="1070350"/>
                  <a:chOff x="0" y="1"/>
                  <a:chExt cx="4114578" cy="1070350"/>
                </a:xfrm>
              </xdr:grpSpPr>
              <xdr:grpSp>
                <xdr:nvGrpSpPr>
                  <xdr:cNvPr id="642" name="Grupo 641"/>
                  <xdr:cNvGrpSpPr/>
                </xdr:nvGrpSpPr>
                <xdr:grpSpPr>
                  <a:xfrm>
                    <a:off x="1573619" y="1"/>
                    <a:ext cx="2540959" cy="701039"/>
                    <a:chOff x="676275" y="123826"/>
                    <a:chExt cx="2540959" cy="701039"/>
                  </a:xfrm>
                </xdr:grpSpPr>
                <xdr:grpSp>
                  <xdr:nvGrpSpPr>
                    <xdr:cNvPr id="647" name="Grupo 646"/>
                    <xdr:cNvGrpSpPr/>
                  </xdr:nvGrpSpPr>
                  <xdr:grpSpPr>
                    <a:xfrm>
                      <a:off x="676275" y="123826"/>
                      <a:ext cx="1876425" cy="701039"/>
                      <a:chOff x="0" y="-6348"/>
                      <a:chExt cx="1876425" cy="701674"/>
                    </a:xfrm>
                  </xdr:grpSpPr>
                  <xdr:sp macro="" textlink="">
                    <xdr:nvSpPr>
                      <xdr:cNvPr id="649" name="Rectángulo 648"/>
                      <xdr:cNvSpPr/>
                    </xdr:nvSpPr>
                    <xdr:spPr>
                      <a:xfrm>
                        <a:off x="638175" y="371476"/>
                        <a:ext cx="1238250" cy="32385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200000"/>
                          </a:lnSpc>
                          <a:spcAft>
                            <a:spcPts val="800"/>
                          </a:spcAft>
                        </a:pPr>
                        <a:r>
                          <a:rPr lang="es-419" sz="1200" b="1">
                            <a:effectLst/>
                            <a:latin typeface="Times New Roman" panose="02020603050405020304" pitchFamily="18" charset="0"/>
                            <a:ea typeface="Calibri" panose="020F0502020204030204" pitchFamily="34" charset="0"/>
                            <a:cs typeface="Times New Roman" panose="02020603050405020304" pitchFamily="18" charset="0"/>
                          </a:rPr>
                          <a:t>Pre-secado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cxnSp macro="">
                    <xdr:nvCxnSpPr>
                      <xdr:cNvPr id="650" name="Conector recto de flecha 649"/>
                      <xdr:cNvCxnSpPr/>
                    </xdr:nvCxnSpPr>
                    <xdr:spPr>
                      <a:xfrm>
                        <a:off x="0" y="523875"/>
                        <a:ext cx="6381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51" name="Conector angular 650"/>
                      <xdr:cNvCxnSpPr/>
                    </xdr:nvCxnSpPr>
                    <xdr:spPr>
                      <a:xfrm flipV="1">
                        <a:off x="1266824" y="-6348"/>
                        <a:ext cx="447675" cy="358775"/>
                      </a:xfrm>
                      <a:prstGeom prst="bentConnector3">
                        <a:avLst>
                          <a:gd name="adj1" fmla="val -1064"/>
                        </a:avLst>
                      </a:prstGeom>
                      <a:ln>
                        <a:tailEnd type="triangle"/>
                      </a:ln>
                    </xdr:spPr>
                    <xdr:style>
                      <a:lnRef idx="1">
                        <a:schemeClr val="dk1"/>
                      </a:lnRef>
                      <a:fillRef idx="0">
                        <a:schemeClr val="dk1"/>
                      </a:fillRef>
                      <a:effectRef idx="0">
                        <a:schemeClr val="dk1"/>
                      </a:effectRef>
                      <a:fontRef idx="minor">
                        <a:schemeClr val="tx1"/>
                      </a:fontRef>
                    </xdr:style>
                  </xdr:cxnSp>
                </xdr:grpSp>
                <xdr:cxnSp macro="">
                  <xdr:nvCxnSpPr>
                    <xdr:cNvPr id="648" name="Conector recto de flecha 647"/>
                    <xdr:cNvCxnSpPr/>
                  </xdr:nvCxnSpPr>
                  <xdr:spPr>
                    <a:xfrm>
                      <a:off x="2579059" y="657225"/>
                      <a:ext cx="6381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sp macro="" textlink="">
                <xdr:nvSpPr>
                  <xdr:cNvPr id="643" name="Rectángulo 642"/>
                  <xdr:cNvSpPr/>
                </xdr:nvSpPr>
                <xdr:spPr>
                  <a:xfrm>
                    <a:off x="0" y="771082"/>
                    <a:ext cx="1702318" cy="29926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100" b="1">
                        <a:effectLst/>
                        <a:ea typeface="Calibri" panose="020F0502020204030204" pitchFamily="34" charset="0"/>
                        <a:cs typeface="Times New Roman" panose="02020603050405020304" pitchFamily="18" charset="0"/>
                      </a:rPr>
                      <a:t>F</a:t>
                    </a:r>
                    <a:r>
                      <a:rPr lang="en-US" sz="1200" b="1">
                        <a:effectLst/>
                        <a:ea typeface="Calibri" panose="020F0502020204030204" pitchFamily="34" charset="0"/>
                        <a:cs typeface="Times New Roman" panose="02020603050405020304" pitchFamily="18" charset="0"/>
                      </a:rPr>
                      <a:t> </a:t>
                    </a:r>
                    <a:r>
                      <a:rPr lang="en-US" sz="1200" b="1" baseline="-25000">
                        <a:effectLst/>
                        <a:ea typeface="Calibri" panose="020F0502020204030204" pitchFamily="34" charset="0"/>
                        <a:cs typeface="Times New Roman" panose="02020603050405020304" pitchFamily="18" charset="0"/>
                      </a:rPr>
                      <a:t>cortadora</a:t>
                    </a:r>
                    <a:r>
                      <a:rPr lang="en-US" sz="1100">
                        <a:effectLst/>
                        <a:ea typeface="Calibri" panose="020F0502020204030204" pitchFamily="34" charset="0"/>
                        <a:cs typeface="Times New Roman" panose="02020603050405020304" pitchFamily="18" charset="0"/>
                      </a:rPr>
                      <a:t>=4430.951 kg/h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000" b="1">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sp macro="" textlink="">
                <xdr:nvSpPr>
                  <xdr:cNvPr id="644" name="Rectángulo 643"/>
                  <xdr:cNvSpPr/>
                </xdr:nvSpPr>
                <xdr:spPr>
                  <a:xfrm>
                    <a:off x="1648047" y="318977"/>
                    <a:ext cx="426562" cy="24835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18 </a:t>
                    </a:r>
                  </a:p>
                </xdr:txBody>
              </xdr:sp>
              <xdr:sp macro="" textlink="">
                <xdr:nvSpPr>
                  <xdr:cNvPr id="645" name="Rectángulo 644"/>
                  <xdr:cNvSpPr/>
                </xdr:nvSpPr>
                <xdr:spPr>
                  <a:xfrm>
                    <a:off x="2509284" y="53163"/>
                    <a:ext cx="426562" cy="24835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19 </a:t>
                    </a:r>
                  </a:p>
                </xdr:txBody>
              </xdr:sp>
              <xdr:sp macro="" textlink="">
                <xdr:nvSpPr>
                  <xdr:cNvPr id="646" name="Rectángulo 645"/>
                  <xdr:cNvSpPr/>
                </xdr:nvSpPr>
                <xdr:spPr>
                  <a:xfrm>
                    <a:off x="3540642" y="340242"/>
                    <a:ext cx="426085" cy="24828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20 </a:t>
                    </a:r>
                  </a:p>
                </xdr:txBody>
              </xdr:sp>
            </xdr:grpSp>
          </xdr:grpSp>
        </xdr:grpSp>
        <xdr:sp macro="" textlink="">
          <xdr:nvSpPr>
            <xdr:cNvPr id="637" name="Rectángulo 636"/>
            <xdr:cNvSpPr/>
          </xdr:nvSpPr>
          <xdr:spPr>
            <a:xfrm>
              <a:off x="2413591" y="776177"/>
              <a:ext cx="800839" cy="295267"/>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U11 </a:t>
              </a:r>
            </a:p>
          </xdr:txBody>
        </xdr:sp>
      </xdr:grpSp>
      <xdr:sp macro="" textlink="">
        <xdr:nvSpPr>
          <xdr:cNvPr id="635" name="Elipse 634"/>
          <xdr:cNvSpPr/>
        </xdr:nvSpPr>
        <xdr:spPr>
          <a:xfrm>
            <a:off x="0" y="0"/>
            <a:ext cx="5050155" cy="1413510"/>
          </a:xfrm>
          <a:prstGeom prst="ellipse">
            <a:avLst/>
          </a:prstGeom>
          <a:noFill/>
          <a:ln>
            <a:solidFill>
              <a:schemeClr val="tx1"/>
            </a:solidFill>
            <a:prstDash val="dashDot"/>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C"/>
          </a:p>
        </xdr:txBody>
      </xdr:sp>
    </xdr:grpSp>
    <xdr:clientData/>
  </xdr:twoCellAnchor>
  <xdr:twoCellAnchor>
    <xdr:from>
      <xdr:col>0</xdr:col>
      <xdr:colOff>9525</xdr:colOff>
      <xdr:row>363</xdr:row>
      <xdr:rowOff>133351</xdr:rowOff>
    </xdr:from>
    <xdr:to>
      <xdr:col>1</xdr:col>
      <xdr:colOff>66675</xdr:colOff>
      <xdr:row>364</xdr:row>
      <xdr:rowOff>95251</xdr:rowOff>
    </xdr:to>
    <xdr:sp macro="" textlink="">
      <xdr:nvSpPr>
        <xdr:cNvPr id="656" name="Rectángulo 655"/>
        <xdr:cNvSpPr/>
      </xdr:nvSpPr>
      <xdr:spPr>
        <a:xfrm>
          <a:off x="9525" y="69675376"/>
          <a:ext cx="838200" cy="152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100" b="1">
              <a:effectLst/>
              <a:ea typeface="Calibri" panose="020F0502020204030204" pitchFamily="34" charset="0"/>
              <a:cs typeface="Times New Roman" panose="02020603050405020304" pitchFamily="18" charset="0"/>
            </a:rPr>
            <a:t>F</a:t>
          </a:r>
          <a:r>
            <a:rPr lang="en-US" sz="1200" b="1">
              <a:effectLst/>
              <a:ea typeface="Calibri" panose="020F0502020204030204" pitchFamily="34" charset="0"/>
              <a:cs typeface="Times New Roman" panose="02020603050405020304" pitchFamily="18" charset="0"/>
            </a:rPr>
            <a:t> </a:t>
          </a:r>
          <a:r>
            <a:rPr lang="en-US" sz="1200" b="1" baseline="-25000">
              <a:effectLst/>
              <a:ea typeface="Calibri" panose="020F0502020204030204" pitchFamily="34" charset="0"/>
              <a:cs typeface="Times New Roman" panose="02020603050405020304" pitchFamily="18" charset="0"/>
            </a:rPr>
            <a:t>cortadora</a:t>
          </a: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clientData/>
  </xdr:twoCellAnchor>
  <xdr:twoCellAnchor>
    <xdr:from>
      <xdr:col>1</xdr:col>
      <xdr:colOff>438150</xdr:colOff>
      <xdr:row>363</xdr:row>
      <xdr:rowOff>171450</xdr:rowOff>
    </xdr:from>
    <xdr:to>
      <xdr:col>3</xdr:col>
      <xdr:colOff>9525</xdr:colOff>
      <xdr:row>364</xdr:row>
      <xdr:rowOff>142875</xdr:rowOff>
    </xdr:to>
    <mc:AlternateContent xmlns:mc="http://schemas.openxmlformats.org/markup-compatibility/2006" xmlns:a14="http://schemas.microsoft.com/office/drawing/2010/main">
      <mc:Choice Requires="a14">
        <xdr:sp macro="" textlink="">
          <xdr:nvSpPr>
            <xdr:cNvPr id="657" name="Rectángulo 656"/>
            <xdr:cNvSpPr/>
          </xdr:nvSpPr>
          <xdr:spPr>
            <a:xfrm>
              <a:off x="1219200" y="69713475"/>
              <a:ext cx="647700" cy="1619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1400" i="1" baseline="-25000">
                            <a:effectLst/>
                            <a:latin typeface="Cambria Math" panose="02040503050406030204" pitchFamily="18" charset="0"/>
                            <a:ea typeface="Calibri" panose="020F0502020204030204" pitchFamily="34" charset="0"/>
                            <a:cs typeface="Times New Roman" panose="02020603050405020304" pitchFamily="18" charset="0"/>
                          </a:rPr>
                        </m:ctrlPr>
                      </m:sSubSupPr>
                      <m:e>
                        <m:r>
                          <a:rPr lang="es-EC" sz="1400" i="1" baseline="-25000">
                            <a:effectLst/>
                            <a:latin typeface="Cambria Math" panose="02040503050406030204" pitchFamily="18" charset="0"/>
                            <a:ea typeface="Calibri" panose="020F0502020204030204" pitchFamily="34" charset="0"/>
                            <a:cs typeface="Times New Roman" panose="02020603050405020304" pitchFamily="18" charset="0"/>
                          </a:rPr>
                          <m:t>𝑚</m:t>
                        </m:r>
                      </m:e>
                      <m:sub>
                        <m:r>
                          <a:rPr lang="es-EC" sz="1400" i="1" baseline="-25000">
                            <a:effectLst/>
                            <a:latin typeface="Cambria Math" panose="02040503050406030204" pitchFamily="18" charset="0"/>
                            <a:ea typeface="Calibri" panose="020F0502020204030204" pitchFamily="34" charset="0"/>
                            <a:cs typeface="Times New Roman" panose="02020603050405020304" pitchFamily="18" charset="0"/>
                          </a:rPr>
                          <m:t>𝐷</m:t>
                        </m:r>
                      </m:sub>
                      <m:sup>
                        <m:r>
                          <a:rPr lang="es-EC" sz="1400" i="1" baseline="-25000">
                            <a:effectLst/>
                            <a:latin typeface="Cambria Math" panose="02040503050406030204" pitchFamily="18" charset="0"/>
                            <a:ea typeface="Calibri" panose="020F0502020204030204" pitchFamily="34" charset="0"/>
                            <a:cs typeface="Times New Roman" panose="02020603050405020304" pitchFamily="18" charset="0"/>
                          </a:rPr>
                          <m:t>18</m:t>
                        </m:r>
                      </m:sup>
                    </m:sSubSup>
                  </m:oMath>
                </m:oMathPara>
              </a14:m>
              <a:endParaRPr lang="es-EC" sz="1400">
                <a:effectLst/>
                <a:ea typeface="Calibri" panose="020F0502020204030204" pitchFamily="34" charset="0"/>
                <a:cs typeface="Times New Roman" panose="02020603050405020304" pitchFamily="18" charset="0"/>
              </a:endParaRPr>
            </a:p>
          </xdr:txBody>
        </xdr:sp>
      </mc:Choice>
      <mc:Fallback xmlns="">
        <xdr:sp macro="" textlink="">
          <xdr:nvSpPr>
            <xdr:cNvPr id="657" name="Rectángulo 656"/>
            <xdr:cNvSpPr/>
          </xdr:nvSpPr>
          <xdr:spPr>
            <a:xfrm>
              <a:off x="1219200" y="69713475"/>
              <a:ext cx="647700" cy="1619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400" i="0" baseline="-25000">
                  <a:effectLst/>
                  <a:latin typeface="Cambria Math" panose="02040503050406030204" pitchFamily="18" charset="0"/>
                  <a:ea typeface="Calibri" panose="020F0502020204030204" pitchFamily="34" charset="0"/>
                  <a:cs typeface="Times New Roman" panose="02020603050405020304" pitchFamily="18" charset="0"/>
                </a:rPr>
                <a:t>𝑚_𝐷^18</a:t>
              </a:r>
              <a:endParaRPr lang="es-EC" sz="14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1</xdr:col>
      <xdr:colOff>419100</xdr:colOff>
      <xdr:row>364</xdr:row>
      <xdr:rowOff>47625</xdr:rowOff>
    </xdr:from>
    <xdr:to>
      <xdr:col>1</xdr:col>
      <xdr:colOff>638175</xdr:colOff>
      <xdr:row>365</xdr:row>
      <xdr:rowOff>28575</xdr:rowOff>
    </xdr:to>
    <xdr:sp macro="" textlink="">
      <xdr:nvSpPr>
        <xdr:cNvPr id="658" name="Rectángulo 657"/>
        <xdr:cNvSpPr/>
      </xdr:nvSpPr>
      <xdr:spPr>
        <a:xfrm>
          <a:off x="1200150" y="69780150"/>
          <a:ext cx="219075" cy="1714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a:t>
          </a:r>
        </a:p>
      </xdr:txBody>
    </xdr:sp>
    <xdr:clientData/>
  </xdr:twoCellAnchor>
  <xdr:twoCellAnchor>
    <xdr:from>
      <xdr:col>0</xdr:col>
      <xdr:colOff>190500</xdr:colOff>
      <xdr:row>366</xdr:row>
      <xdr:rowOff>133350</xdr:rowOff>
    </xdr:from>
    <xdr:to>
      <xdr:col>0</xdr:col>
      <xdr:colOff>714375</xdr:colOff>
      <xdr:row>367</xdr:row>
      <xdr:rowOff>66675</xdr:rowOff>
    </xdr:to>
    <mc:AlternateContent xmlns:mc="http://schemas.openxmlformats.org/markup-compatibility/2006" xmlns:a14="http://schemas.microsoft.com/office/drawing/2010/main">
      <mc:Choice Requires="a14">
        <xdr:sp macro="" textlink="">
          <xdr:nvSpPr>
            <xdr:cNvPr id="663" name="Rectángulo 662"/>
            <xdr:cNvSpPr/>
          </xdr:nvSpPr>
          <xdr:spPr>
            <a:xfrm>
              <a:off x="190500" y="70246875"/>
              <a:ext cx="523875" cy="1238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10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𝑾</m:t>
                        </m:r>
                      </m:e>
                      <m:sub>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𝑫</m:t>
                        </m:r>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m:t>
                        </m:r>
                      </m:sub>
                      <m:sup>
                        <m:r>
                          <a:rPr lang="es-419" sz="1000" b="1" i="1">
                            <a:effectLst/>
                            <a:latin typeface="Cambria Math" panose="02040503050406030204" pitchFamily="18" charset="0"/>
                            <a:ea typeface="Times New Roman" panose="02020603050405020304" pitchFamily="18" charset="0"/>
                            <a:cs typeface="Times New Roman" panose="02020603050405020304" pitchFamily="18" charset="0"/>
                          </a:rPr>
                          <m:t>𝟏</m:t>
                        </m:r>
                        <m:r>
                          <a:rPr lang="es-EC" sz="1000" b="1" i="1">
                            <a:effectLst/>
                            <a:latin typeface="Cambria Math" panose="02040503050406030204" pitchFamily="18" charset="0"/>
                            <a:ea typeface="Times New Roman" panose="02020603050405020304" pitchFamily="18" charset="0"/>
                            <a:cs typeface="Times New Roman" panose="02020603050405020304" pitchFamily="18" charset="0"/>
                          </a:rPr>
                          <m:t>𝟖</m:t>
                        </m:r>
                      </m:sup>
                    </m:sSubSup>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663" name="Rectángulo 662"/>
            <xdr:cNvSpPr/>
          </xdr:nvSpPr>
          <xdr:spPr>
            <a:xfrm>
              <a:off x="190500" y="70246875"/>
              <a:ext cx="523875" cy="1238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𝑾</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𝑫=</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000" b="1" i="0">
                  <a:effectLst/>
                  <a:latin typeface="Cambria Math" panose="02040503050406030204" pitchFamily="18" charset="0"/>
                  <a:ea typeface="Times New Roman" panose="02020603050405020304" pitchFamily="18" charset="0"/>
                  <a:cs typeface="Times New Roman" panose="02020603050405020304" pitchFamily="18" charset="0"/>
                </a:rPr>
                <a:t>^𝟏</a:t>
              </a:r>
              <a:r>
                <a:rPr lang="es-EC" sz="1000" b="1" i="0">
                  <a:effectLst/>
                  <a:latin typeface="Cambria Math" panose="02040503050406030204" pitchFamily="18" charset="0"/>
                  <a:ea typeface="Times New Roman" panose="02020603050405020304" pitchFamily="18" charset="0"/>
                  <a:cs typeface="Times New Roman" panose="02020603050405020304" pitchFamily="18" charset="0"/>
                </a:rPr>
                <a:t>𝟖</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5</xdr:col>
      <xdr:colOff>247650</xdr:colOff>
      <xdr:row>296</xdr:row>
      <xdr:rowOff>19050</xdr:rowOff>
    </xdr:from>
    <xdr:to>
      <xdr:col>8</xdr:col>
      <xdr:colOff>228600</xdr:colOff>
      <xdr:row>308</xdr:row>
      <xdr:rowOff>161925</xdr:rowOff>
    </xdr:to>
    <xdr:grpSp>
      <xdr:nvGrpSpPr>
        <xdr:cNvPr id="68" name="Grupo 67"/>
        <xdr:cNvGrpSpPr/>
      </xdr:nvGrpSpPr>
      <xdr:grpSpPr>
        <a:xfrm>
          <a:off x="3105150" y="56797575"/>
          <a:ext cx="1876425" cy="2428875"/>
          <a:chOff x="3105150" y="56797575"/>
          <a:chExt cx="1876425" cy="2428875"/>
        </a:xfrm>
      </xdr:grpSpPr>
      <xdr:pic>
        <xdr:nvPicPr>
          <xdr:cNvPr id="564" name="Imagen 563"/>
          <xdr:cNvPicPr>
            <a:picLocks noChangeAspect="1" noChangeArrowheads="1"/>
          </xdr:cNvPicPr>
        </xdr:nvPicPr>
        <xdr:blipFill>
          <a:blip xmlns:r="http://schemas.openxmlformats.org/officeDocument/2006/relationships" r:embed="rId5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38500" y="56797575"/>
            <a:ext cx="1485900"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65" name="Imagen 564"/>
          <xdr:cNvPicPr>
            <a:picLocks noChangeAspect="1" noChangeArrowheads="1"/>
          </xdr:cNvPicPr>
        </xdr:nvPicPr>
        <xdr:blipFill>
          <a:blip xmlns:r="http://schemas.openxmlformats.org/officeDocument/2006/relationships" r:embed="rId8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05150" y="56997600"/>
            <a:ext cx="247650"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66" name="Imagen 565"/>
          <xdr:cNvPicPr>
            <a:picLocks noChangeAspect="1" noChangeArrowheads="1"/>
          </xdr:cNvPicPr>
        </xdr:nvPicPr>
        <xdr:blipFill>
          <a:blip xmlns:r="http://schemas.openxmlformats.org/officeDocument/2006/relationships" r:embed="rId8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43250" y="57569100"/>
            <a:ext cx="238125"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67" name="Imagen 566"/>
          <xdr:cNvPicPr>
            <a:picLocks noChangeAspect="1" noChangeArrowheads="1"/>
          </xdr:cNvPicPr>
        </xdr:nvPicPr>
        <xdr:blipFill>
          <a:blip xmlns:r="http://schemas.openxmlformats.org/officeDocument/2006/relationships" r:embed="rId8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24200" y="58131075"/>
            <a:ext cx="238125"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71" name="Imagen 570"/>
          <xdr:cNvPicPr>
            <a:picLocks noChangeAspect="1" noChangeArrowheads="1"/>
          </xdr:cNvPicPr>
        </xdr:nvPicPr>
        <xdr:blipFill>
          <a:blip xmlns:r="http://schemas.openxmlformats.org/officeDocument/2006/relationships" r:embed="rId8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81450" y="56930925"/>
            <a:ext cx="297061" cy="2095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72" name="Imagen 571"/>
          <xdr:cNvPicPr>
            <a:picLocks noChangeAspect="1" noChangeArrowheads="1"/>
          </xdr:cNvPicPr>
        </xdr:nvPicPr>
        <xdr:blipFill>
          <a:blip xmlns:r="http://schemas.openxmlformats.org/officeDocument/2006/relationships" r:embed="rId9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76750" y="57207150"/>
            <a:ext cx="104775" cy="2095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73" name="Imagen 572"/>
          <xdr:cNvPicPr>
            <a:picLocks noChangeAspect="1" noChangeArrowheads="1"/>
          </xdr:cNvPicPr>
        </xdr:nvPicPr>
        <xdr:blipFill>
          <a:blip xmlns:r="http://schemas.openxmlformats.org/officeDocument/2006/relationships" r:embed="rId6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86300" y="57007125"/>
            <a:ext cx="95250"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74" name="Imagen 573"/>
          <xdr:cNvPicPr>
            <a:picLocks noChangeAspect="1" noChangeArrowheads="1"/>
          </xdr:cNvPicPr>
        </xdr:nvPicPr>
        <xdr:blipFill>
          <a:blip xmlns:r="http://schemas.openxmlformats.org/officeDocument/2006/relationships" r:embed="rId8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81450" y="57511950"/>
            <a:ext cx="297061" cy="2095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75" name="Imagen 574"/>
          <xdr:cNvPicPr>
            <a:picLocks noChangeAspect="1" noChangeArrowheads="1"/>
          </xdr:cNvPicPr>
        </xdr:nvPicPr>
        <xdr:blipFill>
          <a:blip xmlns:r="http://schemas.openxmlformats.org/officeDocument/2006/relationships" r:embed="rId9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76750" y="57778650"/>
            <a:ext cx="104775" cy="2095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76" name="Imagen 575"/>
          <xdr:cNvPicPr>
            <a:picLocks noChangeAspect="1" noChangeArrowheads="1"/>
          </xdr:cNvPicPr>
        </xdr:nvPicPr>
        <xdr:blipFill>
          <a:blip xmlns:r="http://schemas.openxmlformats.org/officeDocument/2006/relationships" r:embed="rId6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86300" y="57578625"/>
            <a:ext cx="95250"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77" name="Imagen 576"/>
          <xdr:cNvPicPr>
            <a:picLocks noChangeAspect="1" noChangeArrowheads="1"/>
          </xdr:cNvPicPr>
        </xdr:nvPicPr>
        <xdr:blipFill>
          <a:blip xmlns:r="http://schemas.openxmlformats.org/officeDocument/2006/relationships" r:embed="rId8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81450" y="58083450"/>
            <a:ext cx="297061" cy="2095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78" name="Imagen 577"/>
          <xdr:cNvPicPr>
            <a:picLocks noChangeAspect="1" noChangeArrowheads="1"/>
          </xdr:cNvPicPr>
        </xdr:nvPicPr>
        <xdr:blipFill>
          <a:blip xmlns:r="http://schemas.openxmlformats.org/officeDocument/2006/relationships" r:embed="rId9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76750" y="58350150"/>
            <a:ext cx="104775" cy="2095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79" name="Imagen 578"/>
          <xdr:cNvPicPr>
            <a:picLocks noChangeAspect="1" noChangeArrowheads="1"/>
          </xdr:cNvPicPr>
        </xdr:nvPicPr>
        <xdr:blipFill>
          <a:blip xmlns:r="http://schemas.openxmlformats.org/officeDocument/2006/relationships" r:embed="rId6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86300" y="58150125"/>
            <a:ext cx="95250"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64" name="Imagen 663"/>
          <xdr:cNvPicPr>
            <a:picLocks noChangeAspect="1" noChangeArrowheads="1"/>
          </xdr:cNvPicPr>
        </xdr:nvPicPr>
        <xdr:blipFill>
          <a:blip xmlns:r="http://schemas.openxmlformats.org/officeDocument/2006/relationships" r:embed="rId9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86125" y="58693050"/>
            <a:ext cx="1695450"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65" name="Imagen 664"/>
          <xdr:cNvPicPr>
            <a:picLocks noChangeAspect="1" noChangeArrowheads="1"/>
          </xdr:cNvPicPr>
        </xdr:nvPicPr>
        <xdr:blipFill>
          <a:blip xmlns:r="http://schemas.openxmlformats.org/officeDocument/2006/relationships" r:embed="rId9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57550" y="58893075"/>
            <a:ext cx="361950"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66" name="Imagen 665"/>
          <xdr:cNvPicPr>
            <a:picLocks noChangeAspect="1" noChangeArrowheads="1"/>
          </xdr:cNvPicPr>
        </xdr:nvPicPr>
        <xdr:blipFill>
          <a:blip xmlns:r="http://schemas.openxmlformats.org/officeDocument/2006/relationships" r:embed="rId9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76600" y="59064525"/>
            <a:ext cx="361950" cy="1619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12</xdr:col>
      <xdr:colOff>95250</xdr:colOff>
      <xdr:row>369</xdr:row>
      <xdr:rowOff>19050</xdr:rowOff>
    </xdr:from>
    <xdr:to>
      <xdr:col>17</xdr:col>
      <xdr:colOff>133350</xdr:colOff>
      <xdr:row>370</xdr:row>
      <xdr:rowOff>9525</xdr:rowOff>
    </xdr:to>
    <xdr:pic>
      <xdr:nvPicPr>
        <xdr:cNvPr id="674" name="Imagen 673"/>
        <xdr:cNvPicPr>
          <a:picLocks noChangeAspect="1" noChangeArrowheads="1"/>
        </xdr:cNvPicPr>
      </xdr:nvPicPr>
      <xdr:blipFill>
        <a:blip xmlns:r="http://schemas.openxmlformats.org/officeDocument/2006/relationships" r:embed="rId9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048500" y="70704075"/>
          <a:ext cx="313372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123825</xdr:colOff>
      <xdr:row>370</xdr:row>
      <xdr:rowOff>9525</xdr:rowOff>
    </xdr:from>
    <xdr:to>
      <xdr:col>13</xdr:col>
      <xdr:colOff>600075</xdr:colOff>
      <xdr:row>371</xdr:row>
      <xdr:rowOff>0</xdr:rowOff>
    </xdr:to>
    <xdr:pic>
      <xdr:nvPicPr>
        <xdr:cNvPr id="675" name="Imagen 674"/>
        <xdr:cNvPicPr>
          <a:picLocks noChangeAspect="1" noChangeArrowheads="1"/>
        </xdr:cNvPicPr>
      </xdr:nvPicPr>
      <xdr:blipFill>
        <a:blip xmlns:r="http://schemas.openxmlformats.org/officeDocument/2006/relationships" r:embed="rId3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86675" y="70885050"/>
          <a:ext cx="4762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504825</xdr:colOff>
      <xdr:row>369</xdr:row>
      <xdr:rowOff>133350</xdr:rowOff>
    </xdr:from>
    <xdr:to>
      <xdr:col>15</xdr:col>
      <xdr:colOff>219075</xdr:colOff>
      <xdr:row>371</xdr:row>
      <xdr:rowOff>85725</xdr:rowOff>
    </xdr:to>
    <xdr:pic>
      <xdr:nvPicPr>
        <xdr:cNvPr id="676" name="Imagen 675"/>
        <xdr:cNvPicPr>
          <a:picLocks noChangeAspect="1" noChangeArrowheads="1"/>
        </xdr:cNvPicPr>
      </xdr:nvPicPr>
      <xdr:blipFill>
        <a:blip xmlns:r="http://schemas.openxmlformats.org/officeDocument/2006/relationships" r:embed="rId9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05850" y="70818375"/>
          <a:ext cx="35242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19050</xdr:colOff>
      <xdr:row>370</xdr:row>
      <xdr:rowOff>28575</xdr:rowOff>
    </xdr:from>
    <xdr:to>
      <xdr:col>16</xdr:col>
      <xdr:colOff>219075</xdr:colOff>
      <xdr:row>371</xdr:row>
      <xdr:rowOff>19050</xdr:rowOff>
    </xdr:to>
    <xdr:pic>
      <xdr:nvPicPr>
        <xdr:cNvPr id="677" name="Imagen 676"/>
        <xdr:cNvPicPr>
          <a:picLocks noChangeAspect="1" noChangeArrowheads="1"/>
        </xdr:cNvPicPr>
      </xdr:nvPicPr>
      <xdr:blipFill>
        <a:blip xmlns:r="http://schemas.openxmlformats.org/officeDocument/2006/relationships" r:embed="rId9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467850" y="70904100"/>
          <a:ext cx="20002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142875</xdr:colOff>
      <xdr:row>372</xdr:row>
      <xdr:rowOff>38100</xdr:rowOff>
    </xdr:from>
    <xdr:to>
      <xdr:col>13</xdr:col>
      <xdr:colOff>619125</xdr:colOff>
      <xdr:row>373</xdr:row>
      <xdr:rowOff>28575</xdr:rowOff>
    </xdr:to>
    <xdr:pic>
      <xdr:nvPicPr>
        <xdr:cNvPr id="678" name="Imagen 677"/>
        <xdr:cNvPicPr>
          <a:picLocks noChangeAspect="1" noChangeArrowheads="1"/>
        </xdr:cNvPicPr>
      </xdr:nvPicPr>
      <xdr:blipFill>
        <a:blip xmlns:r="http://schemas.openxmlformats.org/officeDocument/2006/relationships" r:embed="rId3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05725" y="71294625"/>
          <a:ext cx="4762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19050</xdr:colOff>
      <xdr:row>372</xdr:row>
      <xdr:rowOff>19050</xdr:rowOff>
    </xdr:from>
    <xdr:to>
      <xdr:col>15</xdr:col>
      <xdr:colOff>323850</xdr:colOff>
      <xdr:row>373</xdr:row>
      <xdr:rowOff>161925</xdr:rowOff>
    </xdr:to>
    <xdr:pic>
      <xdr:nvPicPr>
        <xdr:cNvPr id="679" name="Imagen 678"/>
        <xdr:cNvPicPr>
          <a:picLocks noChangeAspect="1" noChangeArrowheads="1"/>
        </xdr:cNvPicPr>
      </xdr:nvPicPr>
      <xdr:blipFill>
        <a:blip xmlns:r="http://schemas.openxmlformats.org/officeDocument/2006/relationships" r:embed="rId4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58250" y="71275575"/>
          <a:ext cx="3048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133350</xdr:colOff>
      <xdr:row>378</xdr:row>
      <xdr:rowOff>9525</xdr:rowOff>
    </xdr:from>
    <xdr:to>
      <xdr:col>6</xdr:col>
      <xdr:colOff>552450</xdr:colOff>
      <xdr:row>379</xdr:row>
      <xdr:rowOff>0</xdr:rowOff>
    </xdr:to>
    <xdr:pic>
      <xdr:nvPicPr>
        <xdr:cNvPr id="702" name="Imagen 701"/>
        <xdr:cNvPicPr>
          <a:picLocks noChangeAspect="1" noChangeArrowheads="1"/>
        </xdr:cNvPicPr>
      </xdr:nvPicPr>
      <xdr:blipFill>
        <a:blip xmlns:r="http://schemas.openxmlformats.org/officeDocument/2006/relationships" r:embed="rId9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57600" y="72409050"/>
          <a:ext cx="4191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133350</xdr:colOff>
      <xdr:row>380</xdr:row>
      <xdr:rowOff>19050</xdr:rowOff>
    </xdr:from>
    <xdr:to>
      <xdr:col>6</xdr:col>
      <xdr:colOff>552450</xdr:colOff>
      <xdr:row>381</xdr:row>
      <xdr:rowOff>9525</xdr:rowOff>
    </xdr:to>
    <xdr:pic>
      <xdr:nvPicPr>
        <xdr:cNvPr id="706" name="Imagen 705"/>
        <xdr:cNvPicPr>
          <a:picLocks noChangeAspect="1" noChangeArrowheads="1"/>
        </xdr:cNvPicPr>
      </xdr:nvPicPr>
      <xdr:blipFill>
        <a:blip xmlns:r="http://schemas.openxmlformats.org/officeDocument/2006/relationships" r:embed="rId9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57600" y="72609075"/>
          <a:ext cx="4191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238125</xdr:colOff>
      <xdr:row>369</xdr:row>
      <xdr:rowOff>19050</xdr:rowOff>
    </xdr:from>
    <xdr:to>
      <xdr:col>10</xdr:col>
      <xdr:colOff>152400</xdr:colOff>
      <xdr:row>381</xdr:row>
      <xdr:rowOff>161925</xdr:rowOff>
    </xdr:to>
    <xdr:grpSp>
      <xdr:nvGrpSpPr>
        <xdr:cNvPr id="69" name="Grupo 68"/>
        <xdr:cNvGrpSpPr/>
      </xdr:nvGrpSpPr>
      <xdr:grpSpPr>
        <a:xfrm>
          <a:off x="3762375" y="70704075"/>
          <a:ext cx="2343150" cy="2428875"/>
          <a:chOff x="3790950" y="70694550"/>
          <a:chExt cx="2286000" cy="2428875"/>
        </a:xfrm>
      </xdr:grpSpPr>
      <xdr:pic>
        <xdr:nvPicPr>
          <xdr:cNvPr id="667" name="Imagen 666"/>
          <xdr:cNvPicPr>
            <a:picLocks noChangeAspect="1" noChangeArrowheads="1"/>
          </xdr:cNvPicPr>
        </xdr:nvPicPr>
        <xdr:blipFill>
          <a:blip xmlns:r="http://schemas.openxmlformats.org/officeDocument/2006/relationships" r:embed="rId4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2000" y="70885050"/>
            <a:ext cx="866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68" name="Imagen 667"/>
          <xdr:cNvPicPr>
            <a:picLocks noChangeAspect="1" noChangeArrowheads="1"/>
          </xdr:cNvPicPr>
        </xdr:nvPicPr>
        <xdr:blipFill>
          <a:blip xmlns:r="http://schemas.openxmlformats.org/officeDocument/2006/relationships" r:embed="rId4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62475" y="70694550"/>
            <a:ext cx="866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69" name="Imagen 668"/>
          <xdr:cNvPicPr>
            <a:picLocks noChangeAspect="1" noChangeArrowheads="1"/>
          </xdr:cNvPicPr>
        </xdr:nvPicPr>
        <xdr:blipFill>
          <a:blip xmlns:r="http://schemas.openxmlformats.org/officeDocument/2006/relationships" r:embed="rId4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91075" y="71075550"/>
            <a:ext cx="3524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70" name="Imagen 669"/>
          <xdr:cNvPicPr>
            <a:picLocks noChangeAspect="1" noChangeArrowheads="1"/>
          </xdr:cNvPicPr>
        </xdr:nvPicPr>
        <xdr:blipFill>
          <a:blip xmlns:r="http://schemas.openxmlformats.org/officeDocument/2006/relationships" r:embed="rId9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90950" y="71332725"/>
            <a:ext cx="22860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71" name="Imagen 670"/>
          <xdr:cNvPicPr>
            <a:picLocks noChangeAspect="1" noChangeArrowheads="1"/>
          </xdr:cNvPicPr>
        </xdr:nvPicPr>
        <xdr:blipFill>
          <a:blip xmlns:r="http://schemas.openxmlformats.org/officeDocument/2006/relationships" r:embed="rId9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00550" y="71485125"/>
            <a:ext cx="116205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72" name="Imagen 671"/>
          <xdr:cNvPicPr>
            <a:picLocks noChangeAspect="1" noChangeArrowheads="1"/>
          </xdr:cNvPicPr>
        </xdr:nvPicPr>
        <xdr:blipFill>
          <a:blip xmlns:r="http://schemas.openxmlformats.org/officeDocument/2006/relationships" r:embed="rId4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86225" y="71589900"/>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73" name="Imagen 672"/>
          <xdr:cNvPicPr>
            <a:picLocks noChangeAspect="1" noChangeArrowheads="1"/>
          </xdr:cNvPicPr>
        </xdr:nvPicPr>
        <xdr:blipFill>
          <a:blip xmlns:r="http://schemas.openxmlformats.org/officeDocument/2006/relationships" r:embed="rId9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72100" y="71647050"/>
            <a:ext cx="600075"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80" name="Imagen 679"/>
          <xdr:cNvPicPr>
            <a:picLocks noChangeAspect="1" noChangeArrowheads="1"/>
          </xdr:cNvPicPr>
        </xdr:nvPicPr>
        <xdr:blipFill>
          <a:blip xmlns:r="http://schemas.openxmlformats.org/officeDocument/2006/relationships" r:embed="rId4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295775" y="71999475"/>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81" name="Imagen 680"/>
          <xdr:cNvPicPr>
            <a:picLocks noChangeAspect="1" noChangeArrowheads="1"/>
          </xdr:cNvPicPr>
        </xdr:nvPicPr>
        <xdr:blipFill>
          <a:blip xmlns:r="http://schemas.openxmlformats.org/officeDocument/2006/relationships" r:embed="rId9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43525" y="72028050"/>
            <a:ext cx="600075"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82" name="Imagen 681"/>
          <xdr:cNvPicPr>
            <a:picLocks noChangeAspect="1" noChangeArrowheads="1"/>
          </xdr:cNvPicPr>
        </xdr:nvPicPr>
        <xdr:blipFill>
          <a:blip xmlns:r="http://schemas.openxmlformats.org/officeDocument/2006/relationships" r:embed="rId3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3429" y="71656575"/>
            <a:ext cx="666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04" name="Imagen 703"/>
          <xdr:cNvPicPr>
            <a:picLocks noChangeAspect="1" noChangeArrowheads="1"/>
          </xdr:cNvPicPr>
        </xdr:nvPicPr>
        <xdr:blipFill>
          <a:blip xmlns:r="http://schemas.openxmlformats.org/officeDocument/2006/relationships" r:embed="rId5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95850" y="72380476"/>
            <a:ext cx="210589" cy="361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05" name="Imagen 704"/>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953125" y="72399525"/>
            <a:ext cx="103043"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07" name="Imagen 706"/>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72025" y="72790050"/>
            <a:ext cx="161925" cy="3333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13</xdr:col>
      <xdr:colOff>104775</xdr:colOff>
      <xdr:row>375</xdr:row>
      <xdr:rowOff>180975</xdr:rowOff>
    </xdr:from>
    <xdr:to>
      <xdr:col>17</xdr:col>
      <xdr:colOff>47625</xdr:colOff>
      <xdr:row>376</xdr:row>
      <xdr:rowOff>171450</xdr:rowOff>
    </xdr:to>
    <xdr:pic>
      <xdr:nvPicPr>
        <xdr:cNvPr id="708" name="Imagen 707"/>
        <xdr:cNvPicPr>
          <a:picLocks noChangeAspect="1" noChangeArrowheads="1"/>
        </xdr:cNvPicPr>
      </xdr:nvPicPr>
      <xdr:blipFill>
        <a:blip xmlns:r="http://schemas.openxmlformats.org/officeDocument/2006/relationships" r:embed="rId10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67625" y="72009000"/>
          <a:ext cx="24288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171450</xdr:colOff>
      <xdr:row>377</xdr:row>
      <xdr:rowOff>0</xdr:rowOff>
    </xdr:from>
    <xdr:to>
      <xdr:col>17</xdr:col>
      <xdr:colOff>28575</xdr:colOff>
      <xdr:row>377</xdr:row>
      <xdr:rowOff>180975</xdr:rowOff>
    </xdr:to>
    <xdr:pic>
      <xdr:nvPicPr>
        <xdr:cNvPr id="709" name="Imagen 708"/>
        <xdr:cNvPicPr>
          <a:picLocks noChangeAspect="1" noChangeArrowheads="1"/>
        </xdr:cNvPicPr>
      </xdr:nvPicPr>
      <xdr:blipFill>
        <a:blip xmlns:r="http://schemas.openxmlformats.org/officeDocument/2006/relationships" r:embed="rId10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34300" y="72209025"/>
          <a:ext cx="23431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152400</xdr:colOff>
      <xdr:row>377</xdr:row>
      <xdr:rowOff>154132</xdr:rowOff>
    </xdr:from>
    <xdr:to>
      <xdr:col>14</xdr:col>
      <xdr:colOff>628650</xdr:colOff>
      <xdr:row>379</xdr:row>
      <xdr:rowOff>76200</xdr:rowOff>
    </xdr:to>
    <xdr:pic>
      <xdr:nvPicPr>
        <xdr:cNvPr id="710" name="Imagen 709"/>
        <xdr:cNvPicPr>
          <a:picLocks noChangeAspect="1" noChangeArrowheads="1"/>
        </xdr:cNvPicPr>
      </xdr:nvPicPr>
      <xdr:blipFill>
        <a:blip xmlns:r="http://schemas.openxmlformats.org/officeDocument/2006/relationships" r:embed="rId10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53425" y="72363157"/>
          <a:ext cx="476250" cy="303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38100</xdr:colOff>
      <xdr:row>377</xdr:row>
      <xdr:rowOff>170667</xdr:rowOff>
    </xdr:from>
    <xdr:to>
      <xdr:col>17</xdr:col>
      <xdr:colOff>95250</xdr:colOff>
      <xdr:row>379</xdr:row>
      <xdr:rowOff>104775</xdr:rowOff>
    </xdr:to>
    <xdr:pic>
      <xdr:nvPicPr>
        <xdr:cNvPr id="711" name="Imagen 710"/>
        <xdr:cNvPicPr>
          <a:picLocks noChangeAspect="1" noChangeArrowheads="1"/>
        </xdr:cNvPicPr>
      </xdr:nvPicPr>
      <xdr:blipFill>
        <a:blip xmlns:r="http://schemas.openxmlformats.org/officeDocument/2006/relationships" r:embed="rId10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486900" y="72379692"/>
          <a:ext cx="657225" cy="315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38100</xdr:colOff>
      <xdr:row>378</xdr:row>
      <xdr:rowOff>9525</xdr:rowOff>
    </xdr:from>
    <xdr:to>
      <xdr:col>18</xdr:col>
      <xdr:colOff>200025</xdr:colOff>
      <xdr:row>379</xdr:row>
      <xdr:rowOff>152400</xdr:rowOff>
    </xdr:to>
    <xdr:pic>
      <xdr:nvPicPr>
        <xdr:cNvPr id="726" name="Imagen 725"/>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725150" y="72409050"/>
          <a:ext cx="16192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123825</xdr:colOff>
      <xdr:row>380</xdr:row>
      <xdr:rowOff>28575</xdr:rowOff>
    </xdr:from>
    <xdr:to>
      <xdr:col>13</xdr:col>
      <xdr:colOff>533400</xdr:colOff>
      <xdr:row>381</xdr:row>
      <xdr:rowOff>19050</xdr:rowOff>
    </xdr:to>
    <xdr:pic>
      <xdr:nvPicPr>
        <xdr:cNvPr id="727" name="Imagen 726"/>
        <xdr:cNvPicPr>
          <a:picLocks noChangeAspect="1" noChangeArrowheads="1"/>
        </xdr:cNvPicPr>
      </xdr:nvPicPr>
      <xdr:blipFill>
        <a:blip xmlns:r="http://schemas.openxmlformats.org/officeDocument/2006/relationships" r:embed="rId10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86675" y="72809100"/>
          <a:ext cx="4095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19051</xdr:colOff>
      <xdr:row>379</xdr:row>
      <xdr:rowOff>104775</xdr:rowOff>
    </xdr:from>
    <xdr:to>
      <xdr:col>15</xdr:col>
      <xdr:colOff>143965</xdr:colOff>
      <xdr:row>380</xdr:row>
      <xdr:rowOff>171450</xdr:rowOff>
    </xdr:to>
    <xdr:pic>
      <xdr:nvPicPr>
        <xdr:cNvPr id="728" name="Imagen 727"/>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58251" y="72694800"/>
          <a:ext cx="124914"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266701</xdr:colOff>
      <xdr:row>379</xdr:row>
      <xdr:rowOff>133350</xdr:rowOff>
    </xdr:from>
    <xdr:to>
      <xdr:col>16</xdr:col>
      <xdr:colOff>391615</xdr:colOff>
      <xdr:row>381</xdr:row>
      <xdr:rowOff>9525</xdr:rowOff>
    </xdr:to>
    <xdr:pic>
      <xdr:nvPicPr>
        <xdr:cNvPr id="729" name="Imagen 728"/>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715501" y="72723375"/>
          <a:ext cx="124914"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209550</xdr:colOff>
      <xdr:row>380</xdr:row>
      <xdr:rowOff>9525</xdr:rowOff>
    </xdr:from>
    <xdr:to>
      <xdr:col>15</xdr:col>
      <xdr:colOff>314325</xdr:colOff>
      <xdr:row>381</xdr:row>
      <xdr:rowOff>0</xdr:rowOff>
    </xdr:to>
    <xdr:pic>
      <xdr:nvPicPr>
        <xdr:cNvPr id="730" name="Imagen 729"/>
        <xdr:cNvPicPr>
          <a:picLocks noChangeAspect="1" noChangeArrowheads="1"/>
        </xdr:cNvPicPr>
      </xdr:nvPicPr>
      <xdr:blipFill>
        <a:blip xmlns:r="http://schemas.openxmlformats.org/officeDocument/2006/relationships" r:embed="rId4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048750" y="72790050"/>
          <a:ext cx="1047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581026</xdr:colOff>
      <xdr:row>381</xdr:row>
      <xdr:rowOff>38100</xdr:rowOff>
    </xdr:from>
    <xdr:to>
      <xdr:col>16</xdr:col>
      <xdr:colOff>96340</xdr:colOff>
      <xdr:row>382</xdr:row>
      <xdr:rowOff>104775</xdr:rowOff>
    </xdr:to>
    <xdr:pic>
      <xdr:nvPicPr>
        <xdr:cNvPr id="731" name="Imagen 730"/>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420226" y="73009125"/>
          <a:ext cx="124914"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485775</xdr:colOff>
      <xdr:row>380</xdr:row>
      <xdr:rowOff>19050</xdr:rowOff>
    </xdr:from>
    <xdr:to>
      <xdr:col>16</xdr:col>
      <xdr:colOff>590550</xdr:colOff>
      <xdr:row>381</xdr:row>
      <xdr:rowOff>9525</xdr:rowOff>
    </xdr:to>
    <xdr:pic>
      <xdr:nvPicPr>
        <xdr:cNvPr id="732" name="Imagen 731"/>
        <xdr:cNvPicPr>
          <a:picLocks noChangeAspect="1" noChangeArrowheads="1"/>
        </xdr:cNvPicPr>
      </xdr:nvPicPr>
      <xdr:blipFill>
        <a:blip xmlns:r="http://schemas.openxmlformats.org/officeDocument/2006/relationships" r:embed="rId10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934575" y="72799575"/>
          <a:ext cx="1047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104775</xdr:colOff>
      <xdr:row>382</xdr:row>
      <xdr:rowOff>180975</xdr:rowOff>
    </xdr:from>
    <xdr:to>
      <xdr:col>13</xdr:col>
      <xdr:colOff>514350</xdr:colOff>
      <xdr:row>383</xdr:row>
      <xdr:rowOff>171450</xdr:rowOff>
    </xdr:to>
    <xdr:pic>
      <xdr:nvPicPr>
        <xdr:cNvPr id="733" name="Imagen 732"/>
        <xdr:cNvPicPr>
          <a:picLocks noChangeAspect="1" noChangeArrowheads="1"/>
        </xdr:cNvPicPr>
      </xdr:nvPicPr>
      <xdr:blipFill>
        <a:blip xmlns:r="http://schemas.openxmlformats.org/officeDocument/2006/relationships" r:embed="rId10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67625" y="73342500"/>
          <a:ext cx="4095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385</xdr:row>
      <xdr:rowOff>9525</xdr:rowOff>
    </xdr:from>
    <xdr:to>
      <xdr:col>14</xdr:col>
      <xdr:colOff>180975</xdr:colOff>
      <xdr:row>387</xdr:row>
      <xdr:rowOff>76200</xdr:rowOff>
    </xdr:to>
    <xdr:sp macro="" textlink="">
      <xdr:nvSpPr>
        <xdr:cNvPr id="758" name="Rectángulo 757"/>
        <xdr:cNvSpPr/>
      </xdr:nvSpPr>
      <xdr:spPr>
        <a:xfrm>
          <a:off x="790575" y="73742550"/>
          <a:ext cx="7591425" cy="4476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4.</a:t>
          </a:r>
          <a:r>
            <a:rPr lang="es-EC" sz="1100" b="1" baseline="0"/>
            <a:t> Conclusión: Se pudo determinar que la cantidad de humedad con la que aun cuenta el ladrillo es una fraccion masica de 0,0460, se evaporan 46,677 kg/h, lo que dejaria que a la salida esta unidad 11 quede con un flujo de 4384,274 kg/h</a:t>
          </a:r>
        </a:p>
        <a:p>
          <a:pPr algn="l"/>
          <a:endParaRPr lang="es-EC" sz="1100" b="1"/>
        </a:p>
      </xdr:txBody>
    </xdr:sp>
    <xdr:clientData/>
  </xdr:twoCellAnchor>
  <xdr:twoCellAnchor>
    <xdr:from>
      <xdr:col>1</xdr:col>
      <xdr:colOff>47625</xdr:colOff>
      <xdr:row>389</xdr:row>
      <xdr:rowOff>28575</xdr:rowOff>
    </xdr:from>
    <xdr:to>
      <xdr:col>14</xdr:col>
      <xdr:colOff>304800</xdr:colOff>
      <xdr:row>397</xdr:row>
      <xdr:rowOff>142875</xdr:rowOff>
    </xdr:to>
    <xdr:sp macro="" textlink="">
      <xdr:nvSpPr>
        <xdr:cNvPr id="759" name="Rectángulo 758"/>
        <xdr:cNvSpPr/>
      </xdr:nvSpPr>
      <xdr:spPr>
        <a:xfrm>
          <a:off x="828675" y="74523600"/>
          <a:ext cx="7677150" cy="16383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U12.</a:t>
          </a:r>
          <a:r>
            <a:rPr lang="es-EC" sz="1100" b="1" baseline="0"/>
            <a:t> El siguiente proceso es la unidad de secado en la que se somete al ladrillo a una temperatura de 90 a 100 grados centigrados con el objetivos de eliminar humedad presente en ladrillo para que no se quiebren cuando se sometan a las altas temperaturas del horno, en el proceso de secado existe perdidas de la humedad en fase gaseosa del 78,14% del agua total del ladrillo que se alimenta a esta unidad, y existe otras perdidas del 0,509%  del total que entra a la unidad por quebrajamiento del ladrillo al terminar esta operación.</a:t>
          </a:r>
        </a:p>
        <a:p>
          <a:pPr algn="l"/>
          <a:r>
            <a:rPr lang="es-EC" sz="1100" b="1" baseline="0"/>
            <a:t>1. Objeto: </a:t>
          </a:r>
        </a:p>
        <a:p>
          <a:pPr algn="l"/>
          <a:r>
            <a:rPr lang="es-EC" sz="1100" b="1" baseline="0"/>
            <a:t>a) Calcule las perdidas por vaporizacion.</a:t>
          </a:r>
        </a:p>
        <a:p>
          <a:pPr algn="l"/>
          <a:r>
            <a:rPr lang="es-EC" sz="1100" b="1" baseline="0"/>
            <a:t>b) Determine el flujo de salida de esta unidad de pre-secado.</a:t>
          </a:r>
        </a:p>
        <a:p>
          <a:pPr algn="l"/>
          <a:r>
            <a:rPr lang="es-EC" sz="1100" b="1" baseline="0"/>
            <a:t>c) Calcules la perdida por quebrajamiento de ladrillos.</a:t>
          </a:r>
          <a:endParaRPr lang="es-EC" sz="1100" b="1"/>
        </a:p>
      </xdr:txBody>
    </xdr:sp>
    <xdr:clientData/>
  </xdr:twoCellAnchor>
  <xdr:twoCellAnchor>
    <xdr:from>
      <xdr:col>5</xdr:col>
      <xdr:colOff>152400</xdr:colOff>
      <xdr:row>399</xdr:row>
      <xdr:rowOff>142875</xdr:rowOff>
    </xdr:from>
    <xdr:to>
      <xdr:col>13</xdr:col>
      <xdr:colOff>561975</xdr:colOff>
      <xdr:row>408</xdr:row>
      <xdr:rowOff>180975</xdr:rowOff>
    </xdr:to>
    <xdr:grpSp>
      <xdr:nvGrpSpPr>
        <xdr:cNvPr id="73" name="Grupo 72"/>
        <xdr:cNvGrpSpPr/>
      </xdr:nvGrpSpPr>
      <xdr:grpSpPr>
        <a:xfrm>
          <a:off x="3009900" y="76542900"/>
          <a:ext cx="5191125" cy="1752600"/>
          <a:chOff x="2085975" y="76561950"/>
          <a:chExt cx="5114925" cy="1752600"/>
        </a:xfrm>
      </xdr:grpSpPr>
      <xdr:grpSp>
        <xdr:nvGrpSpPr>
          <xdr:cNvPr id="734" name="Grupo 733"/>
          <xdr:cNvGrpSpPr/>
        </xdr:nvGrpSpPr>
        <xdr:grpSpPr>
          <a:xfrm>
            <a:off x="2085975" y="76561950"/>
            <a:ext cx="5114925" cy="1752600"/>
            <a:chOff x="0" y="0"/>
            <a:chExt cx="5114925" cy="1752600"/>
          </a:xfrm>
        </xdr:grpSpPr>
        <xdr:sp macro="" textlink="">
          <xdr:nvSpPr>
            <xdr:cNvPr id="735" name="Rectángulo 734"/>
            <xdr:cNvSpPr/>
          </xdr:nvSpPr>
          <xdr:spPr>
            <a:xfrm>
              <a:off x="2349796" y="552893"/>
              <a:ext cx="426050" cy="248247"/>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U12 </a:t>
              </a:r>
            </a:p>
          </xdr:txBody>
        </xdr:sp>
        <xdr:grpSp>
          <xdr:nvGrpSpPr>
            <xdr:cNvPr id="736" name="Grupo 735"/>
            <xdr:cNvGrpSpPr/>
          </xdr:nvGrpSpPr>
          <xdr:grpSpPr>
            <a:xfrm>
              <a:off x="0" y="0"/>
              <a:ext cx="5114925" cy="1752600"/>
              <a:chOff x="0" y="0"/>
              <a:chExt cx="5114925" cy="1752662"/>
            </a:xfrm>
          </xdr:grpSpPr>
          <xdr:grpSp>
            <xdr:nvGrpSpPr>
              <xdr:cNvPr id="737" name="Grupo 736"/>
              <xdr:cNvGrpSpPr/>
            </xdr:nvGrpSpPr>
            <xdr:grpSpPr>
              <a:xfrm>
                <a:off x="9525" y="127591"/>
                <a:ext cx="4857513" cy="1311340"/>
                <a:chOff x="-11741" y="-110061"/>
                <a:chExt cx="4857513" cy="1311340"/>
              </a:xfrm>
            </xdr:grpSpPr>
            <xdr:grpSp>
              <xdr:nvGrpSpPr>
                <xdr:cNvPr id="739" name="Grupo 738"/>
                <xdr:cNvGrpSpPr/>
              </xdr:nvGrpSpPr>
              <xdr:grpSpPr>
                <a:xfrm>
                  <a:off x="1573618" y="-110061"/>
                  <a:ext cx="3272154" cy="1229109"/>
                  <a:chOff x="0" y="-110061"/>
                  <a:chExt cx="3272154" cy="1229109"/>
                </a:xfrm>
              </xdr:grpSpPr>
              <xdr:grpSp>
                <xdr:nvGrpSpPr>
                  <xdr:cNvPr id="741" name="Grupo 740"/>
                  <xdr:cNvGrpSpPr/>
                </xdr:nvGrpSpPr>
                <xdr:grpSpPr>
                  <a:xfrm>
                    <a:off x="0" y="0"/>
                    <a:ext cx="3272154" cy="1109345"/>
                    <a:chOff x="2600325" y="0"/>
                    <a:chExt cx="3272170" cy="1109345"/>
                  </a:xfrm>
                </xdr:grpSpPr>
                <xdr:grpSp>
                  <xdr:nvGrpSpPr>
                    <xdr:cNvPr id="746" name="Grupo 745"/>
                    <xdr:cNvGrpSpPr/>
                  </xdr:nvGrpSpPr>
                  <xdr:grpSpPr>
                    <a:xfrm>
                      <a:off x="3228975" y="0"/>
                      <a:ext cx="2643520" cy="1109345"/>
                      <a:chOff x="0" y="0"/>
                      <a:chExt cx="2643520" cy="1109345"/>
                    </a:xfrm>
                  </xdr:grpSpPr>
                  <mc:AlternateContent xmlns:mc="http://schemas.openxmlformats.org/markup-compatibility/2006" xmlns:a14="http://schemas.microsoft.com/office/drawing/2010/main">
                    <mc:Choice Requires="a14">
                      <xdr:sp macro="" textlink="">
                        <xdr:nvSpPr>
                          <xdr:cNvPr id="748" name="Rectángulo 747"/>
                          <xdr:cNvSpPr/>
                        </xdr:nvSpPr>
                        <xdr:spPr>
                          <a:xfrm>
                            <a:off x="960256" y="0"/>
                            <a:ext cx="1143000" cy="2667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V= 0.7814*</a:t>
                            </a:r>
                            <a14:m>
                              <m:oMath xmlns:m="http://schemas.openxmlformats.org/officeDocument/2006/math">
                                <m:sSubSup>
                                  <m:sSubSupPr>
                                    <m:ctrlPr>
                                      <a:rPr lang="es-EC" sz="1100" i="1" baseline="-25000">
                                        <a:effectLst/>
                                        <a:latin typeface="Cambria Math" panose="02040503050406030204" pitchFamily="18" charset="0"/>
                                        <a:ea typeface="Calibri" panose="020F0502020204030204" pitchFamily="34" charset="0"/>
                                        <a:cs typeface="Times New Roman" panose="02020603050405020304" pitchFamily="18" charset="0"/>
                                      </a:rPr>
                                    </m:ctrlPr>
                                  </m:sSubSupPr>
                                  <m:e>
                                    <m:r>
                                      <a:rPr lang="es-EC" sz="1100" i="1" baseline="-25000">
                                        <a:effectLst/>
                                        <a:latin typeface="Cambria Math" panose="02040503050406030204" pitchFamily="18" charset="0"/>
                                        <a:ea typeface="Calibri" panose="020F0502020204030204" pitchFamily="34" charset="0"/>
                                        <a:cs typeface="Times New Roman" panose="02020603050405020304" pitchFamily="18" charset="0"/>
                                      </a:rPr>
                                      <m:t>𝑚</m:t>
                                    </m:r>
                                  </m:e>
                                  <m:sub>
                                    <m:r>
                                      <a:rPr lang="es-EC" sz="1100" i="1" baseline="-25000">
                                        <a:effectLst/>
                                        <a:latin typeface="Cambria Math" panose="02040503050406030204" pitchFamily="18" charset="0"/>
                                        <a:ea typeface="Calibri" panose="020F0502020204030204" pitchFamily="34" charset="0"/>
                                        <a:cs typeface="Times New Roman" panose="02020603050405020304" pitchFamily="18" charset="0"/>
                                      </a:rPr>
                                      <m:t>𝐷</m:t>
                                    </m:r>
                                  </m:sub>
                                  <m:sup>
                                    <m:r>
                                      <a:rPr lang="es-EC" sz="1100" i="1" baseline="-25000">
                                        <a:effectLst/>
                                        <a:latin typeface="Cambria Math" panose="02040503050406030204" pitchFamily="18" charset="0"/>
                                        <a:ea typeface="Calibri" panose="020F0502020204030204" pitchFamily="34" charset="0"/>
                                        <a:cs typeface="Times New Roman" panose="02020603050405020304" pitchFamily="18" charset="0"/>
                                      </a:rPr>
                                      <m:t>20</m:t>
                                    </m:r>
                                  </m:sup>
                                </m:sSubSup>
                              </m:oMath>
                            </a14:m>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748" name="Rectángulo 747"/>
                          <xdr:cNvSpPr/>
                        </xdr:nvSpPr>
                        <xdr:spPr>
                          <a:xfrm>
                            <a:off x="960256" y="0"/>
                            <a:ext cx="1143000" cy="2667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V= 0.7814*</a:t>
                            </a:r>
                            <a:r>
                              <a:rPr lang="es-EC" sz="1100" i="0" baseline="-25000">
                                <a:effectLst/>
                                <a:latin typeface="Cambria Math" panose="02040503050406030204" pitchFamily="18" charset="0"/>
                                <a:ea typeface="Calibri" panose="020F0502020204030204" pitchFamily="34" charset="0"/>
                                <a:cs typeface="Times New Roman" panose="02020603050405020304" pitchFamily="18" charset="0"/>
                              </a:rPr>
                              <a:t>𝑚_𝐷^20</a:t>
                            </a:r>
                            <a:endParaRPr lang="es-EC" sz="1100">
                              <a:effectLst/>
                              <a:ea typeface="Calibri" panose="020F0502020204030204" pitchFamily="34" charset="0"/>
                              <a:cs typeface="Times New Roman" panose="02020603050405020304" pitchFamily="18" charset="0"/>
                            </a:endParaRPr>
                          </a:p>
                        </xdr:txBody>
                      </xdr:sp>
                    </mc:Fallback>
                  </mc:AlternateContent>
                  <xdr:grpSp>
                    <xdr:nvGrpSpPr>
                      <xdr:cNvPr id="749" name="Grupo 748"/>
                      <xdr:cNvGrpSpPr/>
                    </xdr:nvGrpSpPr>
                    <xdr:grpSpPr>
                      <a:xfrm>
                        <a:off x="0" y="133351"/>
                        <a:ext cx="2643520" cy="975994"/>
                        <a:chOff x="0" y="1"/>
                        <a:chExt cx="2643520" cy="975994"/>
                      </a:xfrm>
                    </xdr:grpSpPr>
                    <xdr:grpSp>
                      <xdr:nvGrpSpPr>
                        <xdr:cNvPr id="751" name="Grupo 750"/>
                        <xdr:cNvGrpSpPr/>
                      </xdr:nvGrpSpPr>
                      <xdr:grpSpPr>
                        <a:xfrm>
                          <a:off x="0" y="1"/>
                          <a:ext cx="2643520" cy="701038"/>
                          <a:chOff x="0" y="1"/>
                          <a:chExt cx="2643520" cy="701038"/>
                        </a:xfrm>
                      </xdr:grpSpPr>
                      <xdr:grpSp>
                        <xdr:nvGrpSpPr>
                          <xdr:cNvPr id="753" name="Grupo 752"/>
                          <xdr:cNvGrpSpPr/>
                        </xdr:nvGrpSpPr>
                        <xdr:grpSpPr>
                          <a:xfrm>
                            <a:off x="0" y="1"/>
                            <a:ext cx="1876425" cy="701038"/>
                            <a:chOff x="638175" y="-6348"/>
                            <a:chExt cx="1876425" cy="701673"/>
                          </a:xfrm>
                        </xdr:grpSpPr>
                        <xdr:sp macro="" textlink="">
                          <xdr:nvSpPr>
                            <xdr:cNvPr id="755" name="Rectángulo 754"/>
                            <xdr:cNvSpPr/>
                          </xdr:nvSpPr>
                          <xdr:spPr>
                            <a:xfrm>
                              <a:off x="638175" y="371475"/>
                              <a:ext cx="1238250" cy="32385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200000"/>
                                </a:lnSpc>
                                <a:spcAft>
                                  <a:spcPts val="800"/>
                                </a:spcAft>
                              </a:pPr>
                              <a:r>
                                <a:rPr lang="es-419" sz="1200" b="1">
                                  <a:effectLst/>
                                  <a:latin typeface="Times New Roman" panose="02020603050405020304" pitchFamily="18" charset="0"/>
                                  <a:ea typeface="Calibri" panose="020F0502020204030204" pitchFamily="34" charset="0"/>
                                  <a:cs typeface="Times New Roman" panose="02020603050405020304" pitchFamily="18" charset="0"/>
                                </a:rPr>
                                <a:t>Secado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cxnSp macro="">
                          <xdr:nvCxnSpPr>
                            <xdr:cNvPr id="756" name="Conector recto de flecha 755"/>
                            <xdr:cNvCxnSpPr/>
                          </xdr:nvCxnSpPr>
                          <xdr:spPr>
                            <a:xfrm>
                              <a:off x="1876425" y="523875"/>
                              <a:ext cx="6381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57" name="Conector angular 756"/>
                            <xdr:cNvCxnSpPr/>
                          </xdr:nvCxnSpPr>
                          <xdr:spPr>
                            <a:xfrm flipV="1">
                              <a:off x="1266824" y="-6348"/>
                              <a:ext cx="447675" cy="358775"/>
                            </a:xfrm>
                            <a:prstGeom prst="bentConnector3">
                              <a:avLst>
                                <a:gd name="adj1" fmla="val 3191"/>
                              </a:avLst>
                            </a:prstGeom>
                            <a:ln>
                              <a:tailEnd type="triangle"/>
                            </a:ln>
                          </xdr:spPr>
                          <xdr:style>
                            <a:lnRef idx="1">
                              <a:schemeClr val="dk1"/>
                            </a:lnRef>
                            <a:fillRef idx="0">
                              <a:schemeClr val="dk1"/>
                            </a:fillRef>
                            <a:effectRef idx="0">
                              <a:schemeClr val="dk1"/>
                            </a:effectRef>
                            <a:fontRef idx="minor">
                              <a:schemeClr val="tx1"/>
                            </a:fontRef>
                          </xdr:style>
                        </xdr:cxnSp>
                      </xdr:grpSp>
                      <xdr:sp macro="" textlink="">
                        <xdr:nvSpPr>
                          <xdr:cNvPr id="754" name="Rectángulo 753"/>
                          <xdr:cNvSpPr/>
                        </xdr:nvSpPr>
                        <xdr:spPr>
                          <a:xfrm>
                            <a:off x="1500520" y="384988"/>
                            <a:ext cx="1143000" cy="2667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b="1">
                                <a:effectLst/>
                                <a:ea typeface="Calibri" panose="020F0502020204030204" pitchFamily="34" charset="0"/>
                                <a:cs typeface="Times New Roman" panose="02020603050405020304" pitchFamily="18" charset="0"/>
                              </a:rPr>
                              <a:t>S=?</a:t>
                            </a:r>
                            <a:endParaRPr lang="es-EC" sz="1100">
                              <a:effectLst/>
                              <a:ea typeface="Calibri" panose="020F0502020204030204" pitchFamily="34" charset="0"/>
                              <a:cs typeface="Times New Roman" panose="02020603050405020304" pitchFamily="18" charset="0"/>
                            </a:endParaRPr>
                          </a:p>
                        </xdr:txBody>
                      </xdr:sp>
                    </xdr:grpSp>
                    <xdr:cxnSp macro="">
                      <xdr:nvCxnSpPr>
                        <xdr:cNvPr id="752" name="Conector angular 751"/>
                        <xdr:cNvCxnSpPr/>
                      </xdr:nvCxnSpPr>
                      <xdr:spPr>
                        <a:xfrm>
                          <a:off x="633730" y="699770"/>
                          <a:ext cx="456565" cy="276225"/>
                        </a:xfrm>
                        <a:prstGeom prst="bentConnector3">
                          <a:avLst>
                            <a:gd name="adj1" fmla="val 4103"/>
                          </a:avLst>
                        </a:prstGeom>
                        <a:ln>
                          <a:tailEnd type="triangle"/>
                        </a:ln>
                      </xdr:spPr>
                      <xdr:style>
                        <a:lnRef idx="1">
                          <a:schemeClr val="dk1"/>
                        </a:lnRef>
                        <a:fillRef idx="0">
                          <a:schemeClr val="dk1"/>
                        </a:fillRef>
                        <a:effectRef idx="0">
                          <a:schemeClr val="dk1"/>
                        </a:effectRef>
                        <a:fontRef idx="minor">
                          <a:schemeClr val="tx1"/>
                        </a:fontRef>
                      </xdr:style>
                    </xdr:cxnSp>
                  </xdr:grpSp>
                </xdr:grpSp>
                <xdr:cxnSp macro="">
                  <xdr:nvCxnSpPr>
                    <xdr:cNvPr id="747" name="Conector recto de flecha 746"/>
                    <xdr:cNvCxnSpPr/>
                  </xdr:nvCxnSpPr>
                  <xdr:spPr>
                    <a:xfrm>
                      <a:off x="2600325" y="657225"/>
                      <a:ext cx="6381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sp macro="" textlink="">
                <xdr:nvSpPr>
                  <xdr:cNvPr id="742" name="Rectángulo 741"/>
                  <xdr:cNvSpPr/>
                </xdr:nvSpPr>
                <xdr:spPr>
                  <a:xfrm>
                    <a:off x="127591" y="467833"/>
                    <a:ext cx="426085" cy="24828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20 </a:t>
                    </a:r>
                  </a:p>
                </xdr:txBody>
              </xdr:sp>
              <xdr:sp macro="" textlink="">
                <xdr:nvSpPr>
                  <xdr:cNvPr id="743" name="Rectángulo 742"/>
                  <xdr:cNvSpPr/>
                </xdr:nvSpPr>
                <xdr:spPr>
                  <a:xfrm>
                    <a:off x="1209562" y="-110061"/>
                    <a:ext cx="426085" cy="24828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21 </a:t>
                    </a:r>
                  </a:p>
                </xdr:txBody>
              </xdr:sp>
              <xdr:sp macro="" textlink="">
                <xdr:nvSpPr>
                  <xdr:cNvPr id="744" name="Rectángulo 743"/>
                  <xdr:cNvSpPr/>
                </xdr:nvSpPr>
                <xdr:spPr>
                  <a:xfrm>
                    <a:off x="910413" y="870763"/>
                    <a:ext cx="426085" cy="24828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22 </a:t>
                    </a:r>
                  </a:p>
                </xdr:txBody>
              </xdr:sp>
              <xdr:sp macro="" textlink="">
                <xdr:nvSpPr>
                  <xdr:cNvPr id="745" name="Rectángulo 744"/>
                  <xdr:cNvSpPr/>
                </xdr:nvSpPr>
                <xdr:spPr>
                  <a:xfrm>
                    <a:off x="1967024" y="446568"/>
                    <a:ext cx="426085" cy="24828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23 </a:t>
                    </a:r>
                  </a:p>
                </xdr:txBody>
              </xdr:sp>
            </xdr:grpSp>
            <xdr:sp macro="" textlink="">
              <xdr:nvSpPr>
                <xdr:cNvPr id="740" name="Rectángulo 739"/>
                <xdr:cNvSpPr/>
              </xdr:nvSpPr>
              <xdr:spPr>
                <a:xfrm>
                  <a:off x="-11741" y="902010"/>
                  <a:ext cx="1702318" cy="29926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100" b="1">
                      <a:effectLst/>
                      <a:ea typeface="Calibri" panose="020F0502020204030204" pitchFamily="34" charset="0"/>
                      <a:cs typeface="Times New Roman" panose="02020603050405020304" pitchFamily="18" charset="0"/>
                    </a:rPr>
                    <a:t>F</a:t>
                  </a:r>
                  <a:r>
                    <a:rPr lang="en-US" sz="1200" b="1">
                      <a:effectLst/>
                      <a:ea typeface="Calibri" panose="020F0502020204030204" pitchFamily="34" charset="0"/>
                      <a:cs typeface="Times New Roman" panose="02020603050405020304" pitchFamily="18" charset="0"/>
                    </a:rPr>
                    <a:t> </a:t>
                  </a:r>
                  <a:r>
                    <a:rPr lang="en-US" sz="1200" b="1" baseline="-25000">
                      <a:effectLst/>
                      <a:ea typeface="Calibri" panose="020F0502020204030204" pitchFamily="34" charset="0"/>
                      <a:cs typeface="Times New Roman" panose="02020603050405020304" pitchFamily="18" charset="0"/>
                    </a:rPr>
                    <a:t>Pre-secado</a:t>
                  </a:r>
                  <a:r>
                    <a:rPr lang="en-US" sz="1100">
                      <a:effectLst/>
                      <a:ea typeface="Calibri" panose="020F0502020204030204" pitchFamily="34" charset="0"/>
                      <a:cs typeface="Times New Roman" panose="02020603050405020304" pitchFamily="18" charset="0"/>
                    </a:rPr>
                    <a:t>=4384.274 kg/h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000" b="1">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grpSp>
          <xdr:sp macro="" textlink="">
            <xdr:nvSpPr>
              <xdr:cNvPr id="738" name="Elipse 737"/>
              <xdr:cNvSpPr/>
            </xdr:nvSpPr>
            <xdr:spPr>
              <a:xfrm>
                <a:off x="0" y="0"/>
                <a:ext cx="5114925" cy="1752662"/>
              </a:xfrm>
              <a:prstGeom prst="ellipse">
                <a:avLst/>
              </a:prstGeom>
              <a:noFill/>
              <a:ln>
                <a:solidFill>
                  <a:schemeClr val="tx1"/>
                </a:solidFill>
                <a:prstDash val="dashDot"/>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C"/>
              </a:p>
            </xdr:txBody>
          </xdr:sp>
        </xdr:grpSp>
      </xdr:grpSp>
      <xdr:sp macro="" textlink="">
        <xdr:nvSpPr>
          <xdr:cNvPr id="760" name="Rectángulo 759"/>
          <xdr:cNvSpPr/>
        </xdr:nvSpPr>
        <xdr:spPr>
          <a:xfrm>
            <a:off x="5191125" y="77762100"/>
            <a:ext cx="1693545" cy="26606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R=0.00509*</a:t>
            </a:r>
            <a:r>
              <a:rPr lang="es-EC" sz="1100" b="1">
                <a:effectLst/>
                <a:ea typeface="Calibri" panose="020F0502020204030204" pitchFamily="34" charset="0"/>
                <a:cs typeface="Times New Roman" panose="02020603050405020304" pitchFamily="18" charset="0"/>
              </a:rPr>
              <a:t> </a:t>
            </a:r>
            <a:r>
              <a:rPr lang="en-US" sz="1100" b="1">
                <a:effectLst/>
                <a:ea typeface="Calibri" panose="020F0502020204030204" pitchFamily="34" charset="0"/>
                <a:cs typeface="Times New Roman" panose="02020603050405020304" pitchFamily="18" charset="0"/>
              </a:rPr>
              <a:t>F</a:t>
            </a:r>
            <a:r>
              <a:rPr lang="en-US" sz="1200" b="1">
                <a:effectLst/>
                <a:ea typeface="Calibri" panose="020F0502020204030204" pitchFamily="34" charset="0"/>
                <a:cs typeface="Times New Roman" panose="02020603050405020304" pitchFamily="18" charset="0"/>
              </a:rPr>
              <a:t> </a:t>
            </a:r>
            <a:r>
              <a:rPr lang="en-US" sz="1200" b="1" baseline="-25000">
                <a:effectLst/>
                <a:ea typeface="Calibri" panose="020F0502020204030204" pitchFamily="34" charset="0"/>
                <a:cs typeface="Times New Roman" panose="02020603050405020304" pitchFamily="18" charset="0"/>
              </a:rPr>
              <a:t>Pre-secado</a:t>
            </a:r>
            <a:endParaRPr lang="es-EC" sz="1100">
              <a:effectLst/>
              <a:ea typeface="Calibri" panose="020F0502020204030204" pitchFamily="34" charset="0"/>
              <a:cs typeface="Times New Roman" panose="02020603050405020304" pitchFamily="18" charset="0"/>
            </a:endParaRPr>
          </a:p>
        </xdr:txBody>
      </xdr:sp>
    </xdr:grpSp>
    <xdr:clientData/>
  </xdr:twoCellAnchor>
  <xdr:twoCellAnchor>
    <xdr:from>
      <xdr:col>7</xdr:col>
      <xdr:colOff>171450</xdr:colOff>
      <xdr:row>333</xdr:row>
      <xdr:rowOff>9525</xdr:rowOff>
    </xdr:from>
    <xdr:to>
      <xdr:col>11</xdr:col>
      <xdr:colOff>190500</xdr:colOff>
      <xdr:row>345</xdr:row>
      <xdr:rowOff>171450</xdr:rowOff>
    </xdr:to>
    <xdr:grpSp>
      <xdr:nvGrpSpPr>
        <xdr:cNvPr id="72" name="Grupo 71"/>
        <xdr:cNvGrpSpPr/>
      </xdr:nvGrpSpPr>
      <xdr:grpSpPr>
        <a:xfrm>
          <a:off x="4267200" y="63836550"/>
          <a:ext cx="2324100" cy="2447925"/>
          <a:chOff x="4267200" y="63836550"/>
          <a:chExt cx="2247900" cy="2447925"/>
        </a:xfrm>
      </xdr:grpSpPr>
      <xdr:grpSp>
        <xdr:nvGrpSpPr>
          <xdr:cNvPr id="62" name="Grupo 61"/>
          <xdr:cNvGrpSpPr/>
        </xdr:nvGrpSpPr>
        <xdr:grpSpPr>
          <a:xfrm>
            <a:off x="4267200" y="63836550"/>
            <a:ext cx="2247900" cy="2447925"/>
            <a:chOff x="4267200" y="63836550"/>
            <a:chExt cx="2247900" cy="2447925"/>
          </a:xfrm>
        </xdr:grpSpPr>
        <xdr:pic>
          <xdr:nvPicPr>
            <xdr:cNvPr id="615" name="Imagen 614"/>
            <xdr:cNvPicPr>
              <a:picLocks noChangeAspect="1" noChangeArrowheads="1"/>
            </xdr:cNvPicPr>
          </xdr:nvPicPr>
          <xdr:blipFill>
            <a:blip xmlns:r="http://schemas.openxmlformats.org/officeDocument/2006/relationships" r:embed="rId4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62525" y="63836550"/>
              <a:ext cx="866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6" name="Imagen 615"/>
            <xdr:cNvPicPr>
              <a:picLocks noChangeAspect="1" noChangeArrowheads="1"/>
            </xdr:cNvPicPr>
          </xdr:nvPicPr>
          <xdr:blipFill>
            <a:blip xmlns:r="http://schemas.openxmlformats.org/officeDocument/2006/relationships" r:embed="rId4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53000" y="64036575"/>
              <a:ext cx="866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7" name="Imagen 616"/>
            <xdr:cNvPicPr>
              <a:picLocks noChangeAspect="1" noChangeArrowheads="1"/>
            </xdr:cNvPicPr>
          </xdr:nvPicPr>
          <xdr:blipFill>
            <a:blip xmlns:r="http://schemas.openxmlformats.org/officeDocument/2006/relationships" r:embed="rId4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91125" y="64217550"/>
              <a:ext cx="3524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8" name="Imagen 617"/>
            <xdr:cNvPicPr>
              <a:picLocks noChangeAspect="1" noChangeArrowheads="1"/>
            </xdr:cNvPicPr>
          </xdr:nvPicPr>
          <xdr:blipFill>
            <a:blip xmlns:r="http://schemas.openxmlformats.org/officeDocument/2006/relationships" r:embed="rId10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267200" y="64436625"/>
              <a:ext cx="22479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9" name="Imagen 618"/>
            <xdr:cNvPicPr>
              <a:picLocks noChangeAspect="1" noChangeArrowheads="1"/>
            </xdr:cNvPicPr>
          </xdr:nvPicPr>
          <xdr:blipFill>
            <a:blip xmlns:r="http://schemas.openxmlformats.org/officeDocument/2006/relationships" r:embed="rId10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38700" y="64636650"/>
              <a:ext cx="11906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20" name="Imagen 619"/>
            <xdr:cNvPicPr>
              <a:picLocks noChangeAspect="1" noChangeArrowheads="1"/>
            </xdr:cNvPicPr>
          </xdr:nvPicPr>
          <xdr:blipFill>
            <a:blip xmlns:r="http://schemas.openxmlformats.org/officeDocument/2006/relationships" r:embed="rId4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38675" y="64760475"/>
              <a:ext cx="266700" cy="29170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21" name="Imagen 620"/>
            <xdr:cNvPicPr>
              <a:picLocks noChangeAspect="1" noChangeArrowheads="1"/>
            </xdr:cNvPicPr>
          </xdr:nvPicPr>
          <xdr:blipFill>
            <a:blip xmlns:r="http://schemas.openxmlformats.org/officeDocument/2006/relationships" r:embed="rId3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86375" y="64789050"/>
              <a:ext cx="666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22" name="Imagen 621"/>
            <xdr:cNvPicPr>
              <a:picLocks noChangeAspect="1" noChangeArrowheads="1"/>
            </xdr:cNvPicPr>
          </xdr:nvPicPr>
          <xdr:blipFill>
            <a:blip xmlns:r="http://schemas.openxmlformats.org/officeDocument/2006/relationships" r:embed="rId10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915025" y="64770000"/>
              <a:ext cx="600075"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23" name="Imagen 622"/>
            <xdr:cNvPicPr>
              <a:picLocks noChangeAspect="1" noChangeArrowheads="1"/>
            </xdr:cNvPicPr>
          </xdr:nvPicPr>
          <xdr:blipFill>
            <a:blip xmlns:r="http://schemas.openxmlformats.org/officeDocument/2006/relationships" r:embed="rId4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43450" y="65170050"/>
              <a:ext cx="266700" cy="29170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24" name="Imagen 623"/>
            <xdr:cNvPicPr>
              <a:picLocks noChangeAspect="1" noChangeArrowheads="1"/>
            </xdr:cNvPicPr>
          </xdr:nvPicPr>
          <xdr:blipFill>
            <a:blip xmlns:r="http://schemas.openxmlformats.org/officeDocument/2006/relationships" r:embed="rId10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610225" y="65141475"/>
              <a:ext cx="600075"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26" name="Imagen 625"/>
            <xdr:cNvPicPr>
              <a:picLocks noChangeAspect="1" noChangeArrowheads="1"/>
            </xdr:cNvPicPr>
          </xdr:nvPicPr>
          <xdr:blipFill>
            <a:blip xmlns:r="http://schemas.openxmlformats.org/officeDocument/2006/relationships" r:embed="rId10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33875" y="65551050"/>
              <a:ext cx="4191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27" name="Imagen 626"/>
            <xdr:cNvPicPr>
              <a:picLocks noChangeAspect="1" noChangeArrowheads="1"/>
            </xdr:cNvPicPr>
          </xdr:nvPicPr>
          <xdr:blipFill>
            <a:blip xmlns:r="http://schemas.openxmlformats.org/officeDocument/2006/relationships" r:embed="rId5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67350" y="65541525"/>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28" name="Imagen 627"/>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24600" y="65541525"/>
              <a:ext cx="161925"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29" name="Imagen 628"/>
            <xdr:cNvPicPr>
              <a:picLocks noChangeAspect="1" noChangeArrowheads="1"/>
            </xdr:cNvPicPr>
          </xdr:nvPicPr>
          <xdr:blipFill>
            <a:blip xmlns:r="http://schemas.openxmlformats.org/officeDocument/2006/relationships" r:embed="rId10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86325" y="65941575"/>
              <a:ext cx="4191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30" name="Imagen 629"/>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95975" y="65951100"/>
              <a:ext cx="161925" cy="333375"/>
            </a:xfrm>
            <a:prstGeom prst="rect">
              <a:avLst/>
            </a:prstGeom>
            <a:noFill/>
            <a:extLst>
              <a:ext uri="{909E8E84-426E-40DD-AFC4-6F175D3DCCD1}">
                <a14:hiddenFill xmlns:a14="http://schemas.microsoft.com/office/drawing/2010/main">
                  <a:solidFill>
                    <a:srgbClr val="FFFFFF"/>
                  </a:solidFill>
                </a14:hiddenFill>
              </a:ext>
            </a:extLst>
          </xdr:spPr>
        </xdr:pic>
      </xdr:grpSp>
      <xdr:cxnSp macro="">
        <xdr:nvCxnSpPr>
          <xdr:cNvPr id="761" name="Conector recto 760"/>
          <xdr:cNvCxnSpPr/>
        </xdr:nvCxnSpPr>
        <xdr:spPr>
          <a:xfrm flipV="1">
            <a:off x="5619750" y="64046100"/>
            <a:ext cx="269766" cy="1905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62" name="Conector recto 761"/>
          <xdr:cNvCxnSpPr/>
        </xdr:nvCxnSpPr>
        <xdr:spPr>
          <a:xfrm flipV="1">
            <a:off x="5372100" y="64046100"/>
            <a:ext cx="269766" cy="1905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8</xdr:col>
      <xdr:colOff>495300</xdr:colOff>
      <xdr:row>370</xdr:row>
      <xdr:rowOff>0</xdr:rowOff>
    </xdr:from>
    <xdr:to>
      <xdr:col>9</xdr:col>
      <xdr:colOff>212616</xdr:colOff>
      <xdr:row>371</xdr:row>
      <xdr:rowOff>0</xdr:rowOff>
    </xdr:to>
    <xdr:cxnSp macro="">
      <xdr:nvCxnSpPr>
        <xdr:cNvPr id="764" name="Conector recto 763"/>
        <xdr:cNvCxnSpPr/>
      </xdr:nvCxnSpPr>
      <xdr:spPr>
        <a:xfrm flipV="1">
          <a:off x="5248275" y="70875525"/>
          <a:ext cx="269766" cy="190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238125</xdr:colOff>
      <xdr:row>370</xdr:row>
      <xdr:rowOff>9525</xdr:rowOff>
    </xdr:from>
    <xdr:to>
      <xdr:col>8</xdr:col>
      <xdr:colOff>507891</xdr:colOff>
      <xdr:row>371</xdr:row>
      <xdr:rowOff>9525</xdr:rowOff>
    </xdr:to>
    <xdr:cxnSp macro="">
      <xdr:nvCxnSpPr>
        <xdr:cNvPr id="765" name="Conector recto 764"/>
        <xdr:cNvCxnSpPr/>
      </xdr:nvCxnSpPr>
      <xdr:spPr>
        <a:xfrm flipV="1">
          <a:off x="4991100" y="70885050"/>
          <a:ext cx="269766" cy="190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419100</xdr:colOff>
      <xdr:row>404</xdr:row>
      <xdr:rowOff>47625</xdr:rowOff>
    </xdr:from>
    <xdr:to>
      <xdr:col>1</xdr:col>
      <xdr:colOff>638175</xdr:colOff>
      <xdr:row>405</xdr:row>
      <xdr:rowOff>28575</xdr:rowOff>
    </xdr:to>
    <xdr:sp macro="" textlink="">
      <xdr:nvSpPr>
        <xdr:cNvPr id="768" name="Rectángulo 767"/>
        <xdr:cNvSpPr/>
      </xdr:nvSpPr>
      <xdr:spPr>
        <a:xfrm>
          <a:off x="1200150" y="69780150"/>
          <a:ext cx="219075" cy="1714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a:t>
          </a:r>
        </a:p>
      </xdr:txBody>
    </xdr:sp>
    <xdr:clientData/>
  </xdr:twoCellAnchor>
  <xdr:twoCellAnchor>
    <xdr:from>
      <xdr:col>0</xdr:col>
      <xdr:colOff>0</xdr:colOff>
      <xdr:row>403</xdr:row>
      <xdr:rowOff>152400</xdr:rowOff>
    </xdr:from>
    <xdr:to>
      <xdr:col>1</xdr:col>
      <xdr:colOff>85725</xdr:colOff>
      <xdr:row>404</xdr:row>
      <xdr:rowOff>85725</xdr:rowOff>
    </xdr:to>
    <xdr:sp macro="" textlink="">
      <xdr:nvSpPr>
        <xdr:cNvPr id="769" name="Rectángulo 768"/>
        <xdr:cNvSpPr/>
      </xdr:nvSpPr>
      <xdr:spPr>
        <a:xfrm>
          <a:off x="0" y="77314425"/>
          <a:ext cx="866775" cy="1238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100" b="1">
              <a:effectLst/>
              <a:ea typeface="Calibri" panose="020F0502020204030204" pitchFamily="34" charset="0"/>
              <a:cs typeface="Times New Roman" panose="02020603050405020304" pitchFamily="18" charset="0"/>
            </a:rPr>
            <a:t>F</a:t>
          </a:r>
          <a:r>
            <a:rPr lang="en-US" sz="1200" b="1">
              <a:effectLst/>
              <a:ea typeface="Calibri" panose="020F0502020204030204" pitchFamily="34" charset="0"/>
              <a:cs typeface="Times New Roman" panose="02020603050405020304" pitchFamily="18" charset="0"/>
            </a:rPr>
            <a:t> </a:t>
          </a:r>
          <a:r>
            <a:rPr lang="en-US" sz="1200" b="1" baseline="-25000">
              <a:effectLst/>
              <a:ea typeface="Calibri" panose="020F0502020204030204" pitchFamily="34" charset="0"/>
              <a:cs typeface="Times New Roman" panose="02020603050405020304" pitchFamily="18" charset="0"/>
            </a:rPr>
            <a:t>Pre-secado</a:t>
          </a: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clientData/>
  </xdr:twoCellAnchor>
  <xdr:twoCellAnchor>
    <xdr:from>
      <xdr:col>2</xdr:col>
      <xdr:colOff>9525</xdr:colOff>
      <xdr:row>403</xdr:row>
      <xdr:rowOff>161926</xdr:rowOff>
    </xdr:from>
    <xdr:to>
      <xdr:col>2</xdr:col>
      <xdr:colOff>314325</xdr:colOff>
      <xdr:row>404</xdr:row>
      <xdr:rowOff>180976</xdr:rowOff>
    </xdr:to>
    <mc:AlternateContent xmlns:mc="http://schemas.openxmlformats.org/markup-compatibility/2006" xmlns:a14="http://schemas.microsoft.com/office/drawing/2010/main">
      <mc:Choice Requires="a14">
        <xdr:sp macro="" textlink="">
          <xdr:nvSpPr>
            <xdr:cNvPr id="770" name="Rectángulo 769"/>
            <xdr:cNvSpPr/>
          </xdr:nvSpPr>
          <xdr:spPr>
            <a:xfrm>
              <a:off x="1447800" y="77323951"/>
              <a:ext cx="304800" cy="2095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1400" i="1" baseline="-25000">
                            <a:effectLst/>
                            <a:latin typeface="Cambria Math" panose="02040503050406030204" pitchFamily="18" charset="0"/>
                            <a:ea typeface="Calibri" panose="020F0502020204030204" pitchFamily="34" charset="0"/>
                            <a:cs typeface="Times New Roman" panose="02020603050405020304" pitchFamily="18" charset="0"/>
                          </a:rPr>
                        </m:ctrlPr>
                      </m:sSubSupPr>
                      <m:e>
                        <m:r>
                          <a:rPr lang="es-EC" sz="1400" i="1" baseline="-25000">
                            <a:effectLst/>
                            <a:latin typeface="Cambria Math" panose="02040503050406030204" pitchFamily="18" charset="0"/>
                            <a:ea typeface="Calibri" panose="020F0502020204030204" pitchFamily="34" charset="0"/>
                            <a:cs typeface="Times New Roman" panose="02020603050405020304" pitchFamily="18" charset="0"/>
                          </a:rPr>
                          <m:t>𝑚</m:t>
                        </m:r>
                      </m:e>
                      <m:sub>
                        <m:r>
                          <a:rPr lang="es-EC" sz="1400" i="1" baseline="-25000">
                            <a:effectLst/>
                            <a:latin typeface="Cambria Math" panose="02040503050406030204" pitchFamily="18" charset="0"/>
                            <a:ea typeface="Calibri" panose="020F0502020204030204" pitchFamily="34" charset="0"/>
                            <a:cs typeface="Times New Roman" panose="02020603050405020304" pitchFamily="18" charset="0"/>
                          </a:rPr>
                          <m:t>𝐷</m:t>
                        </m:r>
                      </m:sub>
                      <m:sup>
                        <m:r>
                          <a:rPr lang="es-EC" sz="1400" i="1" baseline="-25000">
                            <a:effectLst/>
                            <a:latin typeface="Cambria Math" panose="02040503050406030204" pitchFamily="18" charset="0"/>
                            <a:ea typeface="Calibri" panose="020F0502020204030204" pitchFamily="34" charset="0"/>
                            <a:cs typeface="Times New Roman" panose="02020603050405020304" pitchFamily="18" charset="0"/>
                          </a:rPr>
                          <m:t>20</m:t>
                        </m:r>
                      </m:sup>
                    </m:sSubSup>
                  </m:oMath>
                </m:oMathPara>
              </a14:m>
              <a:endParaRPr lang="es-EC" sz="1400">
                <a:effectLst/>
                <a:ea typeface="Calibri" panose="020F0502020204030204" pitchFamily="34" charset="0"/>
                <a:cs typeface="Times New Roman" panose="02020603050405020304" pitchFamily="18" charset="0"/>
              </a:endParaRPr>
            </a:p>
          </xdr:txBody>
        </xdr:sp>
      </mc:Choice>
      <mc:Fallback xmlns="">
        <xdr:sp macro="" textlink="">
          <xdr:nvSpPr>
            <xdr:cNvPr id="770" name="Rectángulo 769"/>
            <xdr:cNvSpPr/>
          </xdr:nvSpPr>
          <xdr:spPr>
            <a:xfrm>
              <a:off x="1447800" y="77323951"/>
              <a:ext cx="304800" cy="2095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400" i="0" baseline="-25000">
                  <a:effectLst/>
                  <a:latin typeface="Cambria Math" panose="02040503050406030204" pitchFamily="18" charset="0"/>
                  <a:ea typeface="Calibri" panose="020F0502020204030204" pitchFamily="34" charset="0"/>
                  <a:cs typeface="Times New Roman" panose="02020603050405020304" pitchFamily="18" charset="0"/>
                </a:rPr>
                <a:t>𝑚_𝐷^20</a:t>
              </a:r>
              <a:endParaRPr lang="es-EC" sz="14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1</xdr:col>
      <xdr:colOff>333375</xdr:colOff>
      <xdr:row>405</xdr:row>
      <xdr:rowOff>1</xdr:rowOff>
    </xdr:from>
    <xdr:to>
      <xdr:col>3</xdr:col>
      <xdr:colOff>180975</xdr:colOff>
      <xdr:row>406</xdr:row>
      <xdr:rowOff>1</xdr:rowOff>
    </xdr:to>
    <xdr:sp macro="" textlink="">
      <xdr:nvSpPr>
        <xdr:cNvPr id="771" name="Rectángulo 770"/>
        <xdr:cNvSpPr/>
      </xdr:nvSpPr>
      <xdr:spPr>
        <a:xfrm>
          <a:off x="1114425" y="77543026"/>
          <a:ext cx="923925" cy="1905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100" b="1">
              <a:effectLst/>
              <a:ea typeface="Calibri" panose="020F0502020204030204" pitchFamily="34" charset="0"/>
              <a:cs typeface="Times New Roman" panose="02020603050405020304" pitchFamily="18" charset="0"/>
            </a:rPr>
            <a:t>F</a:t>
          </a:r>
          <a:r>
            <a:rPr lang="en-US" sz="1200" b="1">
              <a:effectLst/>
              <a:ea typeface="Calibri" panose="020F0502020204030204" pitchFamily="34" charset="0"/>
              <a:cs typeface="Times New Roman" panose="02020603050405020304" pitchFamily="18" charset="0"/>
            </a:rPr>
            <a:t> </a:t>
          </a:r>
          <a:r>
            <a:rPr lang="en-US" sz="1200" b="1" baseline="-25000">
              <a:effectLst/>
              <a:ea typeface="Calibri" panose="020F0502020204030204" pitchFamily="34" charset="0"/>
              <a:cs typeface="Times New Roman" panose="02020603050405020304" pitchFamily="18" charset="0"/>
            </a:rPr>
            <a:t>Pre-secado</a:t>
          </a:r>
          <a:endParaRPr lang="es-EC" sz="1100">
            <a:effectLst/>
            <a:ea typeface="Calibri" panose="020F0502020204030204" pitchFamily="34" charset="0"/>
            <a:cs typeface="Times New Roman" panose="02020603050405020304" pitchFamily="18" charset="0"/>
          </a:endParaRPr>
        </a:p>
      </xdr:txBody>
    </xdr:sp>
    <xdr:clientData/>
  </xdr:twoCellAnchor>
  <xdr:twoCellAnchor>
    <xdr:from>
      <xdr:col>2</xdr:col>
      <xdr:colOff>219075</xdr:colOff>
      <xdr:row>407</xdr:row>
      <xdr:rowOff>123825</xdr:rowOff>
    </xdr:from>
    <xdr:to>
      <xdr:col>3</xdr:col>
      <xdr:colOff>19050</xdr:colOff>
      <xdr:row>408</xdr:row>
      <xdr:rowOff>104775</xdr:rowOff>
    </xdr:to>
    <xdr:sp macro="" textlink="">
      <xdr:nvSpPr>
        <xdr:cNvPr id="778" name="Rectángulo 777"/>
        <xdr:cNvSpPr/>
      </xdr:nvSpPr>
      <xdr:spPr>
        <a:xfrm>
          <a:off x="1657350" y="70237350"/>
          <a:ext cx="219075" cy="1714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a:t>
          </a:r>
        </a:p>
      </xdr:txBody>
    </xdr:sp>
    <xdr:clientData/>
  </xdr:twoCellAnchor>
  <xdr:twoCellAnchor>
    <xdr:from>
      <xdr:col>2</xdr:col>
      <xdr:colOff>371475</xdr:colOff>
      <xdr:row>408</xdr:row>
      <xdr:rowOff>85725</xdr:rowOff>
    </xdr:from>
    <xdr:to>
      <xdr:col>3</xdr:col>
      <xdr:colOff>171450</xdr:colOff>
      <xdr:row>409</xdr:row>
      <xdr:rowOff>66675</xdr:rowOff>
    </xdr:to>
    <xdr:sp macro="" textlink="">
      <xdr:nvSpPr>
        <xdr:cNvPr id="779" name="Rectángulo 778"/>
        <xdr:cNvSpPr/>
      </xdr:nvSpPr>
      <xdr:spPr>
        <a:xfrm>
          <a:off x="1809750" y="70389750"/>
          <a:ext cx="219075" cy="1714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a:t>
          </a:r>
        </a:p>
      </xdr:txBody>
    </xdr:sp>
    <xdr:clientData/>
  </xdr:twoCellAnchor>
  <xdr:twoCellAnchor>
    <xdr:from>
      <xdr:col>13</xdr:col>
      <xdr:colOff>342900</xdr:colOff>
      <xdr:row>411</xdr:row>
      <xdr:rowOff>0</xdr:rowOff>
    </xdr:from>
    <xdr:to>
      <xdr:col>17</xdr:col>
      <xdr:colOff>609600</xdr:colOff>
      <xdr:row>411</xdr:row>
      <xdr:rowOff>180975</xdr:rowOff>
    </xdr:to>
    <xdr:pic>
      <xdr:nvPicPr>
        <xdr:cNvPr id="789" name="Imagen 788"/>
        <xdr:cNvPicPr>
          <a:picLocks noChangeAspect="1" noChangeArrowheads="1"/>
        </xdr:cNvPicPr>
      </xdr:nvPicPr>
      <xdr:blipFill>
        <a:blip xmlns:r="http://schemas.openxmlformats.org/officeDocument/2006/relationships" r:embed="rId1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05750" y="78686025"/>
          <a:ext cx="275272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95250</xdr:colOff>
      <xdr:row>411</xdr:row>
      <xdr:rowOff>180975</xdr:rowOff>
    </xdr:from>
    <xdr:to>
      <xdr:col>14</xdr:col>
      <xdr:colOff>571500</xdr:colOff>
      <xdr:row>412</xdr:row>
      <xdr:rowOff>171450</xdr:rowOff>
    </xdr:to>
    <xdr:pic>
      <xdr:nvPicPr>
        <xdr:cNvPr id="790" name="Imagen 789"/>
        <xdr:cNvPicPr>
          <a:picLocks noChangeAspect="1" noChangeArrowheads="1"/>
        </xdr:cNvPicPr>
      </xdr:nvPicPr>
      <xdr:blipFill>
        <a:blip xmlns:r="http://schemas.openxmlformats.org/officeDocument/2006/relationships" r:embed="rId3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96275" y="78867000"/>
          <a:ext cx="4762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19050</xdr:colOff>
      <xdr:row>411</xdr:row>
      <xdr:rowOff>123825</xdr:rowOff>
    </xdr:from>
    <xdr:to>
      <xdr:col>16</xdr:col>
      <xdr:colOff>371475</xdr:colOff>
      <xdr:row>413</xdr:row>
      <xdr:rowOff>76200</xdr:rowOff>
    </xdr:to>
    <xdr:pic>
      <xdr:nvPicPr>
        <xdr:cNvPr id="791" name="Imagen 790"/>
        <xdr:cNvPicPr>
          <a:picLocks noChangeAspect="1" noChangeArrowheads="1"/>
        </xdr:cNvPicPr>
      </xdr:nvPicPr>
      <xdr:blipFill>
        <a:blip xmlns:r="http://schemas.openxmlformats.org/officeDocument/2006/relationships" r:embed="rId9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467850" y="78809850"/>
          <a:ext cx="35242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371475</xdr:colOff>
      <xdr:row>405</xdr:row>
      <xdr:rowOff>47625</xdr:rowOff>
    </xdr:from>
    <xdr:to>
      <xdr:col>1</xdr:col>
      <xdr:colOff>590550</xdr:colOff>
      <xdr:row>406</xdr:row>
      <xdr:rowOff>28575</xdr:rowOff>
    </xdr:to>
    <xdr:sp macro="" textlink="">
      <xdr:nvSpPr>
        <xdr:cNvPr id="792" name="Rectángulo 791"/>
        <xdr:cNvSpPr/>
      </xdr:nvSpPr>
      <xdr:spPr>
        <a:xfrm>
          <a:off x="1152525" y="77590650"/>
          <a:ext cx="219075" cy="1714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a:t>
          </a:r>
        </a:p>
      </xdr:txBody>
    </xdr:sp>
    <xdr:clientData/>
  </xdr:twoCellAnchor>
  <xdr:twoCellAnchor>
    <xdr:from>
      <xdr:col>0</xdr:col>
      <xdr:colOff>200025</xdr:colOff>
      <xdr:row>406</xdr:row>
      <xdr:rowOff>28575</xdr:rowOff>
    </xdr:from>
    <xdr:to>
      <xdr:col>0</xdr:col>
      <xdr:colOff>609600</xdr:colOff>
      <xdr:row>407</xdr:row>
      <xdr:rowOff>19050</xdr:rowOff>
    </xdr:to>
    <xdr:pic>
      <xdr:nvPicPr>
        <xdr:cNvPr id="795" name="Imagen 794"/>
        <xdr:cNvPicPr>
          <a:picLocks noChangeAspect="1" noChangeArrowheads="1"/>
        </xdr:cNvPicPr>
      </xdr:nvPicPr>
      <xdr:blipFill>
        <a:blip xmlns:r="http://schemas.openxmlformats.org/officeDocument/2006/relationships" r:embed="rId10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0025" y="77762100"/>
          <a:ext cx="4095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323850</xdr:colOff>
      <xdr:row>369</xdr:row>
      <xdr:rowOff>38100</xdr:rowOff>
    </xdr:from>
    <xdr:to>
      <xdr:col>1</xdr:col>
      <xdr:colOff>542925</xdr:colOff>
      <xdr:row>370</xdr:row>
      <xdr:rowOff>19050</xdr:rowOff>
    </xdr:to>
    <xdr:sp macro="" textlink="">
      <xdr:nvSpPr>
        <xdr:cNvPr id="796" name="Rectángulo 795"/>
        <xdr:cNvSpPr/>
      </xdr:nvSpPr>
      <xdr:spPr>
        <a:xfrm>
          <a:off x="1104900" y="77581125"/>
          <a:ext cx="219075" cy="1714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a:t>
          </a:r>
        </a:p>
      </xdr:txBody>
    </xdr:sp>
    <xdr:clientData/>
  </xdr:twoCellAnchor>
  <xdr:twoCellAnchor>
    <xdr:from>
      <xdr:col>1</xdr:col>
      <xdr:colOff>419100</xdr:colOff>
      <xdr:row>369</xdr:row>
      <xdr:rowOff>47625</xdr:rowOff>
    </xdr:from>
    <xdr:to>
      <xdr:col>1</xdr:col>
      <xdr:colOff>638175</xdr:colOff>
      <xdr:row>370</xdr:row>
      <xdr:rowOff>28575</xdr:rowOff>
    </xdr:to>
    <xdr:sp macro="" textlink="">
      <xdr:nvSpPr>
        <xdr:cNvPr id="797" name="Rectángulo 796"/>
        <xdr:cNvSpPr/>
      </xdr:nvSpPr>
      <xdr:spPr>
        <a:xfrm>
          <a:off x="1200150" y="77590650"/>
          <a:ext cx="219075" cy="1714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a:t>
          </a:r>
        </a:p>
      </xdr:txBody>
    </xdr:sp>
    <xdr:clientData/>
  </xdr:twoCellAnchor>
  <xdr:twoCellAnchor>
    <xdr:from>
      <xdr:col>0</xdr:col>
      <xdr:colOff>209550</xdr:colOff>
      <xdr:row>370</xdr:row>
      <xdr:rowOff>19050</xdr:rowOff>
    </xdr:from>
    <xdr:to>
      <xdr:col>0</xdr:col>
      <xdr:colOff>619125</xdr:colOff>
      <xdr:row>371</xdr:row>
      <xdr:rowOff>9525</xdr:rowOff>
    </xdr:to>
    <xdr:pic>
      <xdr:nvPicPr>
        <xdr:cNvPr id="798" name="Imagen 797"/>
        <xdr:cNvPicPr>
          <a:picLocks noChangeAspect="1" noChangeArrowheads="1"/>
        </xdr:cNvPicPr>
      </xdr:nvPicPr>
      <xdr:blipFill>
        <a:blip xmlns:r="http://schemas.openxmlformats.org/officeDocument/2006/relationships" r:embed="rId10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9550" y="70894575"/>
          <a:ext cx="4095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266700</xdr:colOff>
      <xdr:row>412</xdr:row>
      <xdr:rowOff>28575</xdr:rowOff>
    </xdr:from>
    <xdr:to>
      <xdr:col>17</xdr:col>
      <xdr:colOff>466725</xdr:colOff>
      <xdr:row>413</xdr:row>
      <xdr:rowOff>19050</xdr:rowOff>
    </xdr:to>
    <xdr:pic>
      <xdr:nvPicPr>
        <xdr:cNvPr id="799" name="Imagen 798"/>
        <xdr:cNvPicPr>
          <a:picLocks noChangeAspect="1" noChangeArrowheads="1"/>
        </xdr:cNvPicPr>
      </xdr:nvPicPr>
      <xdr:blipFill>
        <a:blip xmlns:r="http://schemas.openxmlformats.org/officeDocument/2006/relationships" r:embed="rId9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96525" y="78905100"/>
          <a:ext cx="20002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114300</xdr:colOff>
      <xdr:row>413</xdr:row>
      <xdr:rowOff>19050</xdr:rowOff>
    </xdr:from>
    <xdr:to>
      <xdr:col>14</xdr:col>
      <xdr:colOff>590550</xdr:colOff>
      <xdr:row>414</xdr:row>
      <xdr:rowOff>9525</xdr:rowOff>
    </xdr:to>
    <xdr:pic>
      <xdr:nvPicPr>
        <xdr:cNvPr id="800" name="Imagen 799"/>
        <xdr:cNvPicPr>
          <a:picLocks noChangeAspect="1" noChangeArrowheads="1"/>
        </xdr:cNvPicPr>
      </xdr:nvPicPr>
      <xdr:blipFill>
        <a:blip xmlns:r="http://schemas.openxmlformats.org/officeDocument/2006/relationships" r:embed="rId3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15325" y="79086075"/>
          <a:ext cx="4762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523875</xdr:colOff>
      <xdr:row>413</xdr:row>
      <xdr:rowOff>38100</xdr:rowOff>
    </xdr:from>
    <xdr:to>
      <xdr:col>16</xdr:col>
      <xdr:colOff>76200</xdr:colOff>
      <xdr:row>414</xdr:row>
      <xdr:rowOff>180975</xdr:rowOff>
    </xdr:to>
    <xdr:pic>
      <xdr:nvPicPr>
        <xdr:cNvPr id="801" name="Imagen 800"/>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363075" y="79105125"/>
          <a:ext cx="16192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xdr:colOff>
      <xdr:row>425</xdr:row>
      <xdr:rowOff>19050</xdr:rowOff>
    </xdr:from>
    <xdr:to>
      <xdr:col>14</xdr:col>
      <xdr:colOff>209550</xdr:colOff>
      <xdr:row>428</xdr:row>
      <xdr:rowOff>66675</xdr:rowOff>
    </xdr:to>
    <xdr:sp macro="" textlink="">
      <xdr:nvSpPr>
        <xdr:cNvPr id="813" name="Rectángulo 812"/>
        <xdr:cNvSpPr/>
      </xdr:nvSpPr>
      <xdr:spPr>
        <a:xfrm>
          <a:off x="819150" y="81372075"/>
          <a:ext cx="7610475" cy="6191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4.</a:t>
          </a:r>
          <a:r>
            <a:rPr lang="es-EC" sz="1100" b="1" baseline="0"/>
            <a:t> Conclusión: Se logro calculoar que el flujo en la linea de flujo de salida (corriente 23) del secador es de 4204,53 kg/h, mientras que se perderia una cantidad de 157,431 kg/h mediante evaporacion del agua contenida en el ladrillo, y 22,316 kg/h son perdidas por quebramiento de ladrillos.</a:t>
          </a:r>
        </a:p>
        <a:p>
          <a:pPr algn="l"/>
          <a:endParaRPr lang="es-EC" sz="1100" b="1"/>
        </a:p>
      </xdr:txBody>
    </xdr:sp>
    <xdr:clientData/>
  </xdr:twoCellAnchor>
  <xdr:twoCellAnchor>
    <xdr:from>
      <xdr:col>1</xdr:col>
      <xdr:colOff>19050</xdr:colOff>
      <xdr:row>429</xdr:row>
      <xdr:rowOff>19050</xdr:rowOff>
    </xdr:from>
    <xdr:to>
      <xdr:col>14</xdr:col>
      <xdr:colOff>276225</xdr:colOff>
      <xdr:row>436</xdr:row>
      <xdr:rowOff>85725</xdr:rowOff>
    </xdr:to>
    <xdr:sp macro="" textlink="">
      <xdr:nvSpPr>
        <xdr:cNvPr id="814" name="Rectángulo 813"/>
        <xdr:cNvSpPr/>
      </xdr:nvSpPr>
      <xdr:spPr>
        <a:xfrm>
          <a:off x="800100" y="82134075"/>
          <a:ext cx="7696200" cy="14001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U13.</a:t>
          </a:r>
          <a:r>
            <a:rPr lang="es-EC" sz="1100" b="1" baseline="0"/>
            <a:t> luego del secado se reposa el ladrillo durante 24 horas y se cambia el medio de transporte de los ladrillos por carritos cerramicos que soporten altas temperaturas y son introducidos al horno, en el cual se entran 166.66 kg/h de gas natural, la combustion es incompleta, por lo que se convierte un 81% de metano en CO2 y un 11% en CO, la diferencia es  metano que no logra reaccionar, para que el proceso se lleve a cabo y exista combustion se inyecta aire con un 25% de exceso, al salir del horno existe 2,08% de ladrillos que se terminan quemando.</a:t>
          </a:r>
        </a:p>
        <a:p>
          <a:pPr algn="l"/>
          <a:r>
            <a:rPr lang="es-EC" sz="1100" b="1" baseline="0"/>
            <a:t>1. Objeto: </a:t>
          </a:r>
        </a:p>
        <a:p>
          <a:pPr algn="l"/>
          <a:r>
            <a:rPr lang="es-EC" sz="1100" b="1" baseline="0"/>
            <a:t>a) Realice el respectivo balance de masa y determine las incognitas de la unidad 12.</a:t>
          </a:r>
        </a:p>
      </xdr:txBody>
    </xdr:sp>
    <xdr:clientData/>
  </xdr:twoCellAnchor>
  <xdr:twoCellAnchor>
    <xdr:from>
      <xdr:col>3</xdr:col>
      <xdr:colOff>180975</xdr:colOff>
      <xdr:row>438</xdr:row>
      <xdr:rowOff>9526</xdr:rowOff>
    </xdr:from>
    <xdr:to>
      <xdr:col>14</xdr:col>
      <xdr:colOff>619125</xdr:colOff>
      <xdr:row>459</xdr:row>
      <xdr:rowOff>57785</xdr:rowOff>
    </xdr:to>
    <xdr:grpSp>
      <xdr:nvGrpSpPr>
        <xdr:cNvPr id="815" name="Grupo 814"/>
        <xdr:cNvGrpSpPr/>
      </xdr:nvGrpSpPr>
      <xdr:grpSpPr>
        <a:xfrm>
          <a:off x="2038350" y="83839051"/>
          <a:ext cx="6858000" cy="4048759"/>
          <a:chOff x="-133350" y="-180974"/>
          <a:chExt cx="6800850" cy="4048759"/>
        </a:xfrm>
      </xdr:grpSpPr>
      <xdr:grpSp>
        <xdr:nvGrpSpPr>
          <xdr:cNvPr id="816" name="Grupo 815"/>
          <xdr:cNvGrpSpPr/>
        </xdr:nvGrpSpPr>
        <xdr:grpSpPr>
          <a:xfrm>
            <a:off x="609600" y="578783"/>
            <a:ext cx="5468900" cy="3289002"/>
            <a:chOff x="19050" y="312083"/>
            <a:chExt cx="5468900" cy="3289002"/>
          </a:xfrm>
        </xdr:grpSpPr>
        <xdr:sp macro="" textlink="">
          <xdr:nvSpPr>
            <xdr:cNvPr id="818" name="Rectángulo 817"/>
            <xdr:cNvSpPr/>
          </xdr:nvSpPr>
          <xdr:spPr>
            <a:xfrm>
              <a:off x="2190750" y="638175"/>
              <a:ext cx="426085" cy="24827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22 </a:t>
              </a:r>
            </a:p>
          </xdr:txBody>
        </xdr:sp>
        <xdr:grpSp>
          <xdr:nvGrpSpPr>
            <xdr:cNvPr id="819" name="Grupo 818"/>
            <xdr:cNvGrpSpPr/>
          </xdr:nvGrpSpPr>
          <xdr:grpSpPr>
            <a:xfrm>
              <a:off x="19050" y="312083"/>
              <a:ext cx="5468900" cy="3289002"/>
              <a:chOff x="19050" y="329228"/>
              <a:chExt cx="5468900" cy="3289002"/>
            </a:xfrm>
          </xdr:grpSpPr>
          <xdr:sp macro="" textlink="">
            <xdr:nvSpPr>
              <xdr:cNvPr id="820" name="Rectángulo 819"/>
              <xdr:cNvSpPr/>
            </xdr:nvSpPr>
            <xdr:spPr>
              <a:xfrm>
                <a:off x="19050" y="1466850"/>
                <a:ext cx="1702318" cy="299258"/>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100" b="1">
                    <a:effectLst/>
                    <a:ea typeface="Calibri" panose="020F0502020204030204" pitchFamily="34" charset="0"/>
                    <a:cs typeface="Times New Roman" panose="02020603050405020304" pitchFamily="18" charset="0"/>
                  </a:rPr>
                  <a:t>F</a:t>
                </a:r>
                <a:r>
                  <a:rPr lang="en-US" sz="1200" b="1">
                    <a:effectLst/>
                    <a:ea typeface="Calibri" panose="020F0502020204030204" pitchFamily="34" charset="0"/>
                    <a:cs typeface="Times New Roman" panose="02020603050405020304" pitchFamily="18" charset="0"/>
                  </a:rPr>
                  <a:t> </a:t>
                </a:r>
                <a:r>
                  <a:rPr lang="en-US" sz="1200" b="1" baseline="-25000">
                    <a:effectLst/>
                    <a:ea typeface="Calibri" panose="020F0502020204030204" pitchFamily="34" charset="0"/>
                    <a:cs typeface="Times New Roman" panose="02020603050405020304" pitchFamily="18" charset="0"/>
                  </a:rPr>
                  <a:t>Secado</a:t>
                </a:r>
                <a:r>
                  <a:rPr lang="en-US" sz="1100">
                    <a:effectLst/>
                    <a:ea typeface="Calibri" panose="020F0502020204030204" pitchFamily="34" charset="0"/>
                    <a:cs typeface="Times New Roman" panose="02020603050405020304" pitchFamily="18" charset="0"/>
                  </a:rPr>
                  <a:t>=4204.527 kg/h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000" b="1">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sp macro="" textlink="">
            <xdr:nvSpPr>
              <xdr:cNvPr id="821" name="Rectángulo 820"/>
              <xdr:cNvSpPr/>
            </xdr:nvSpPr>
            <xdr:spPr>
              <a:xfrm>
                <a:off x="3800475" y="1171575"/>
                <a:ext cx="467833" cy="23391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07000"/>
                  </a:lnSpc>
                  <a:spcAft>
                    <a:spcPts val="800"/>
                  </a:spcAft>
                </a:pPr>
                <a:r>
                  <a:rPr lang="en-US" sz="1100" b="1">
                    <a:effectLst/>
                    <a:ea typeface="Calibri" panose="020F0502020204030204" pitchFamily="34" charset="0"/>
                    <a:cs typeface="Times New Roman" panose="02020603050405020304" pitchFamily="18" charset="0"/>
                  </a:rPr>
                  <a:t>G</a:t>
                </a: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000" b="1">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grpSp>
            <xdr:nvGrpSpPr>
              <xdr:cNvPr id="822" name="Grupo 821"/>
              <xdr:cNvGrpSpPr/>
            </xdr:nvGrpSpPr>
            <xdr:grpSpPr>
              <a:xfrm>
                <a:off x="200025" y="329228"/>
                <a:ext cx="5287925" cy="3289002"/>
                <a:chOff x="66675" y="329228"/>
                <a:chExt cx="5287925" cy="3289002"/>
              </a:xfrm>
            </xdr:grpSpPr>
            <xdr:sp macro="" textlink="">
              <xdr:nvSpPr>
                <xdr:cNvPr id="823" name="Rectángulo 822"/>
                <xdr:cNvSpPr/>
              </xdr:nvSpPr>
              <xdr:spPr>
                <a:xfrm>
                  <a:off x="1504950" y="1466850"/>
                  <a:ext cx="426085" cy="24827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21 </a:t>
                  </a:r>
                </a:p>
              </xdr:txBody>
            </xdr:sp>
            <xdr:grpSp>
              <xdr:nvGrpSpPr>
                <xdr:cNvPr id="824" name="Grupo 823"/>
                <xdr:cNvGrpSpPr/>
              </xdr:nvGrpSpPr>
              <xdr:grpSpPr>
                <a:xfrm>
                  <a:off x="66675" y="329228"/>
                  <a:ext cx="5287925" cy="3289002"/>
                  <a:chOff x="66675" y="329228"/>
                  <a:chExt cx="5287925" cy="3289002"/>
                </a:xfrm>
              </xdr:grpSpPr>
              <xdr:sp macro="" textlink="">
                <xdr:nvSpPr>
                  <xdr:cNvPr id="825" name="Rectángulo 824"/>
                  <xdr:cNvSpPr/>
                </xdr:nvSpPr>
                <xdr:spPr>
                  <a:xfrm>
                    <a:off x="1409700" y="1057275"/>
                    <a:ext cx="426085" cy="24827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20 </a:t>
                    </a:r>
                  </a:p>
                </xdr:txBody>
              </xdr:sp>
              <xdr:grpSp>
                <xdr:nvGrpSpPr>
                  <xdr:cNvPr id="826" name="Grupo 825"/>
                  <xdr:cNvGrpSpPr/>
                </xdr:nvGrpSpPr>
                <xdr:grpSpPr>
                  <a:xfrm>
                    <a:off x="66675" y="329228"/>
                    <a:ext cx="5287925" cy="3289002"/>
                    <a:chOff x="66675" y="329228"/>
                    <a:chExt cx="5287925" cy="3289002"/>
                  </a:xfrm>
                </xdr:grpSpPr>
                <xdr:grpSp>
                  <xdr:nvGrpSpPr>
                    <xdr:cNvPr id="827" name="Grupo 826"/>
                    <xdr:cNvGrpSpPr/>
                  </xdr:nvGrpSpPr>
                  <xdr:grpSpPr>
                    <a:xfrm>
                      <a:off x="1400175" y="885825"/>
                      <a:ext cx="3281045" cy="1275080"/>
                      <a:chOff x="0" y="0"/>
                      <a:chExt cx="3281678" cy="1275612"/>
                    </a:xfrm>
                  </xdr:grpSpPr>
                  <xdr:grpSp>
                    <xdr:nvGrpSpPr>
                      <xdr:cNvPr id="836" name="Grupo 835"/>
                      <xdr:cNvGrpSpPr/>
                    </xdr:nvGrpSpPr>
                    <xdr:grpSpPr>
                      <a:xfrm>
                        <a:off x="0" y="297712"/>
                        <a:ext cx="3281678" cy="977900"/>
                        <a:chOff x="116954" y="287079"/>
                        <a:chExt cx="3281682" cy="978064"/>
                      </a:xfrm>
                    </xdr:grpSpPr>
                    <xdr:grpSp>
                      <xdr:nvGrpSpPr>
                        <xdr:cNvPr id="839" name="Grupo 838"/>
                        <xdr:cNvGrpSpPr/>
                      </xdr:nvGrpSpPr>
                      <xdr:grpSpPr>
                        <a:xfrm>
                          <a:off x="116958" y="287079"/>
                          <a:ext cx="3281678" cy="978064"/>
                          <a:chOff x="666750" y="29683"/>
                          <a:chExt cx="3281678" cy="978639"/>
                        </a:xfrm>
                      </xdr:grpSpPr>
                      <xdr:grpSp>
                        <xdr:nvGrpSpPr>
                          <xdr:cNvPr id="841" name="Grupo 840"/>
                          <xdr:cNvGrpSpPr/>
                        </xdr:nvGrpSpPr>
                        <xdr:grpSpPr>
                          <a:xfrm>
                            <a:off x="666750" y="29683"/>
                            <a:ext cx="2514600" cy="491314"/>
                            <a:chOff x="0" y="382123"/>
                            <a:chExt cx="2514600" cy="491993"/>
                          </a:xfrm>
                        </xdr:grpSpPr>
                        <xdr:sp macro="" textlink="">
                          <xdr:nvSpPr>
                            <xdr:cNvPr id="845" name="Rectángulo 844"/>
                            <xdr:cNvSpPr/>
                          </xdr:nvSpPr>
                          <xdr:spPr>
                            <a:xfrm>
                              <a:off x="638175" y="382123"/>
                              <a:ext cx="1238250" cy="491993"/>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200000"/>
                                </a:lnSpc>
                                <a:spcAft>
                                  <a:spcPts val="800"/>
                                </a:spcAft>
                              </a:pPr>
                              <a:r>
                                <a:rPr lang="es-419" sz="1200" b="1">
                                  <a:effectLst/>
                                  <a:latin typeface="Times New Roman" panose="02020603050405020304" pitchFamily="18" charset="0"/>
                                  <a:ea typeface="Calibri" panose="020F0502020204030204" pitchFamily="34" charset="0"/>
                                  <a:cs typeface="Times New Roman" panose="02020603050405020304" pitchFamily="18" charset="0"/>
                                </a:rPr>
                                <a:t>Horno</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cxnSp macro="">
                          <xdr:nvCxnSpPr>
                            <xdr:cNvPr id="846" name="Conector recto de flecha 845"/>
                            <xdr:cNvCxnSpPr/>
                          </xdr:nvCxnSpPr>
                          <xdr:spPr>
                            <a:xfrm>
                              <a:off x="0" y="442477"/>
                              <a:ext cx="6381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847" name="Conector recto de flecha 846"/>
                            <xdr:cNvCxnSpPr/>
                          </xdr:nvCxnSpPr>
                          <xdr:spPr>
                            <a:xfrm>
                              <a:off x="1876425" y="609107"/>
                              <a:ext cx="6381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sp macro="" textlink="">
                        <xdr:nvSpPr>
                          <xdr:cNvPr id="842" name="Rectángulo 841"/>
                          <xdr:cNvSpPr/>
                        </xdr:nvSpPr>
                        <xdr:spPr>
                          <a:xfrm>
                            <a:off x="2805428" y="132511"/>
                            <a:ext cx="1143000" cy="2667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S=?</a:t>
                            </a:r>
                          </a:p>
                        </xdr:txBody>
                      </xdr:sp>
                      <xdr:cxnSp macro="">
                        <xdr:nvCxnSpPr>
                          <xdr:cNvPr id="843" name="Conector angular 842"/>
                          <xdr:cNvCxnSpPr/>
                        </xdr:nvCxnSpPr>
                        <xdr:spPr>
                          <a:xfrm>
                            <a:off x="2266075" y="503502"/>
                            <a:ext cx="456565" cy="380365"/>
                          </a:xfrm>
                          <a:prstGeom prst="bentConnector3">
                            <a:avLst>
                              <a:gd name="adj1" fmla="val -79"/>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844" name="Rectángulo 843"/>
                          <xdr:cNvSpPr/>
                        </xdr:nvSpPr>
                        <xdr:spPr>
                          <a:xfrm>
                            <a:off x="2571586" y="741622"/>
                            <a:ext cx="1296182" cy="2667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R=0.208*</a:t>
                            </a:r>
                            <a:r>
                              <a:rPr lang="es-EC" sz="1100" b="1">
                                <a:effectLst/>
                                <a:ea typeface="Calibri" panose="020F0502020204030204" pitchFamily="34" charset="0"/>
                                <a:cs typeface="Times New Roman" panose="02020603050405020304" pitchFamily="18" charset="0"/>
                              </a:rPr>
                              <a:t> </a:t>
                            </a:r>
                            <a:r>
                              <a:rPr lang="en-US" sz="1100" b="1">
                                <a:effectLst/>
                                <a:ea typeface="Calibri" panose="020F0502020204030204" pitchFamily="34" charset="0"/>
                                <a:cs typeface="Times New Roman" panose="02020603050405020304" pitchFamily="18" charset="0"/>
                              </a:rPr>
                              <a:t>F</a:t>
                            </a:r>
                            <a:r>
                              <a:rPr lang="en-US" sz="1200" b="1">
                                <a:effectLst/>
                                <a:ea typeface="Calibri" panose="020F0502020204030204" pitchFamily="34" charset="0"/>
                                <a:cs typeface="Times New Roman" panose="02020603050405020304" pitchFamily="18" charset="0"/>
                              </a:rPr>
                              <a:t> </a:t>
                            </a:r>
                            <a:r>
                              <a:rPr lang="en-US" sz="1200" b="1" baseline="-25000">
                                <a:effectLst/>
                                <a:ea typeface="Calibri" panose="020F0502020204030204" pitchFamily="34" charset="0"/>
                                <a:cs typeface="Times New Roman" panose="02020603050405020304" pitchFamily="18" charset="0"/>
                              </a:rPr>
                              <a:t>Secado</a:t>
                            </a:r>
                            <a:endParaRPr lang="es-EC" sz="1100">
                              <a:effectLst/>
                              <a:ea typeface="Calibri" panose="020F0502020204030204" pitchFamily="34" charset="0"/>
                              <a:cs typeface="Times New Roman" panose="02020603050405020304" pitchFamily="18" charset="0"/>
                            </a:endParaRPr>
                          </a:p>
                        </xdr:txBody>
                      </xdr:sp>
                    </xdr:grpSp>
                    <xdr:cxnSp macro="">
                      <xdr:nvCxnSpPr>
                        <xdr:cNvPr id="840" name="Conector recto de flecha 839"/>
                        <xdr:cNvCxnSpPr/>
                      </xdr:nvCxnSpPr>
                      <xdr:spPr>
                        <a:xfrm>
                          <a:off x="116954" y="760459"/>
                          <a:ext cx="6381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xnSp macro="">
                    <xdr:nvCxnSpPr>
                      <xdr:cNvPr id="837" name="Conector angular 836"/>
                      <xdr:cNvCxnSpPr/>
                    </xdr:nvCxnSpPr>
                    <xdr:spPr>
                      <a:xfrm>
                        <a:off x="584791" y="0"/>
                        <a:ext cx="530225" cy="287020"/>
                      </a:xfrm>
                      <a:prstGeom prst="bentConnector3">
                        <a:avLst>
                          <a:gd name="adj1" fmla="val 98512"/>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838" name="Conector angular 837"/>
                      <xdr:cNvCxnSpPr/>
                    </xdr:nvCxnSpPr>
                    <xdr:spPr>
                      <a:xfrm flipV="1">
                        <a:off x="1605515" y="10636"/>
                        <a:ext cx="734219" cy="277015"/>
                      </a:xfrm>
                      <a:prstGeom prst="bentConnector3">
                        <a:avLst>
                          <a:gd name="adj1" fmla="val -604"/>
                        </a:avLst>
                      </a:prstGeom>
                      <a:ln>
                        <a:tailEnd type="triangle"/>
                      </a:ln>
                    </xdr:spPr>
                    <xdr:style>
                      <a:lnRef idx="1">
                        <a:schemeClr val="dk1"/>
                      </a:lnRef>
                      <a:fillRef idx="0">
                        <a:schemeClr val="dk1"/>
                      </a:fillRef>
                      <a:effectRef idx="0">
                        <a:schemeClr val="dk1"/>
                      </a:effectRef>
                      <a:fontRef idx="minor">
                        <a:schemeClr val="tx1"/>
                      </a:fontRef>
                    </xdr:style>
                  </xdr:cxnSp>
                </xdr:grpSp>
                <mc:AlternateContent xmlns:mc="http://schemas.openxmlformats.org/markup-compatibility/2006" xmlns:a14="http://schemas.microsoft.com/office/drawing/2010/main">
                  <mc:Choice Requires="a14">
                    <xdr:sp macro="" textlink="">
                      <xdr:nvSpPr>
                        <xdr:cNvPr id="828" name="Rectángulo 827"/>
                        <xdr:cNvSpPr/>
                      </xdr:nvSpPr>
                      <xdr:spPr>
                        <a:xfrm>
                          <a:off x="1068053" y="369570"/>
                          <a:ext cx="1605915" cy="10591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800" b="1">
                              <a:effectLst/>
                              <a:ea typeface="Times New Roman" panose="02020603050405020304" pitchFamily="18" charset="0"/>
                              <a:cs typeface="Times New Roman" panose="02020603050405020304" pitchFamily="18" charset="0"/>
                            </a:rPr>
                            <a:t>25% aire en exceso</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9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𝑿</m:t>
                                    </m:r>
                                  </m:e>
                                  <m:sub>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𝑶</m:t>
                                    </m:r>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𝟐</m:t>
                                    </m:r>
                                  </m:sub>
                                  <m:sup>
                                    <m:r>
                                      <a:rPr lang="es-EC" sz="900" b="1" i="1">
                                        <a:effectLst/>
                                        <a:latin typeface="Cambria Math" panose="02040503050406030204" pitchFamily="18" charset="0"/>
                                        <a:ea typeface="Times New Roman" panose="02020603050405020304" pitchFamily="18" charset="0"/>
                                        <a:cs typeface="Times New Roman" panose="02020603050405020304" pitchFamily="18" charset="0"/>
                                      </a:rPr>
                                      <m:t>𝑻</m:t>
                                    </m:r>
                                  </m:sup>
                                </m:sSubSup>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m:t>
                                </m:r>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𝟎</m:t>
                                </m:r>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m:t>
                                </m:r>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𝟐𝟏</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14:m>
                            <m:oMath xmlns:m="http://schemas.openxmlformats.org/officeDocument/2006/math">
                              <m:sSubSup>
                                <m:sSubSupPr>
                                  <m:ctrlPr>
                                    <a:rPr lang="es-EC" sz="9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𝑿</m:t>
                                  </m:r>
                                </m:e>
                                <m:sub>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𝑵</m:t>
                                  </m:r>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𝟐</m:t>
                                  </m:r>
                                </m:sub>
                                <m:sup>
                                  <m:r>
                                    <a:rPr lang="es-EC" sz="900" b="1" i="1">
                                      <a:effectLst/>
                                      <a:latin typeface="Cambria Math" panose="02040503050406030204" pitchFamily="18" charset="0"/>
                                      <a:ea typeface="Times New Roman" panose="02020603050405020304" pitchFamily="18" charset="0"/>
                                      <a:cs typeface="Times New Roman" panose="02020603050405020304" pitchFamily="18" charset="0"/>
                                    </a:rPr>
                                    <m:t>𝑻</m:t>
                                  </m:r>
                                </m:sup>
                              </m:sSubSup>
                              <m:r>
                                <a:rPr lang="en-US" sz="900" b="1" i="1">
                                  <a:effectLst/>
                                  <a:latin typeface="Cambria Math" panose="02040503050406030204" pitchFamily="18" charset="0"/>
                                  <a:ea typeface="Times New Roman" panose="02020603050405020304" pitchFamily="18" charset="0"/>
                                  <a:cs typeface="Times New Roman" panose="02020603050405020304" pitchFamily="18" charset="0"/>
                                </a:rPr>
                                <m:t>=</m:t>
                              </m:r>
                            </m:oMath>
                          </a14:m>
                          <a:r>
                            <a:rPr lang="en-US" sz="900" b="1">
                              <a:effectLst/>
                              <a:ea typeface="Times New Roman" panose="02020603050405020304" pitchFamily="18" charset="0"/>
                              <a:cs typeface="Times New Roman" panose="02020603050405020304" pitchFamily="18" charset="0"/>
                            </a:rPr>
                            <a:t> 0.79</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900" b="1">
                              <a:effectLst/>
                              <a:ea typeface="Times New Roman" panose="02020603050405020304" pitchFamily="18" charset="0"/>
                              <a:cs typeface="Times New Roman" panose="02020603050405020304" pitchFamily="18" charset="0"/>
                            </a:rPr>
                            <a:t>T=</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000" b="1">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828" name="Rectángulo 827"/>
                        <xdr:cNvSpPr/>
                      </xdr:nvSpPr>
                      <xdr:spPr>
                        <a:xfrm>
                          <a:off x="1068053" y="369570"/>
                          <a:ext cx="1605915" cy="10591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800" b="1">
                              <a:effectLst/>
                              <a:ea typeface="Times New Roman" panose="02020603050405020304" pitchFamily="18" charset="0"/>
                              <a:cs typeface="Times New Roman" panose="02020603050405020304" pitchFamily="18" charset="0"/>
                            </a:rPr>
                            <a:t>25% aire en exceso</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900" b="1" i="0">
                              <a:effectLst/>
                              <a:latin typeface="Cambria Math" panose="02040503050406030204" pitchFamily="18" charset="0"/>
                              <a:ea typeface="Times New Roman" panose="02020603050405020304" pitchFamily="18" charset="0"/>
                              <a:cs typeface="Times New Roman" panose="02020603050405020304" pitchFamily="18" charset="0"/>
                            </a:rPr>
                            <a:t>𝑿</a:t>
                          </a:r>
                          <a:r>
                            <a:rPr lang="es-EC" sz="9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900" b="1" i="0">
                              <a:effectLst/>
                              <a:latin typeface="Cambria Math" panose="02040503050406030204" pitchFamily="18" charset="0"/>
                              <a:ea typeface="Times New Roman" panose="02020603050405020304" pitchFamily="18" charset="0"/>
                              <a:cs typeface="Times New Roman" panose="02020603050405020304" pitchFamily="18" charset="0"/>
                            </a:rPr>
                            <a:t>𝑶𝟐^</a:t>
                          </a:r>
                          <a:r>
                            <a:rPr lang="es-EC" sz="900" b="1" i="0">
                              <a:effectLst/>
                              <a:latin typeface="Cambria Math" panose="02040503050406030204" pitchFamily="18" charset="0"/>
                              <a:ea typeface="Times New Roman" panose="02020603050405020304" pitchFamily="18" charset="0"/>
                              <a:cs typeface="Times New Roman" panose="02020603050405020304" pitchFamily="18" charset="0"/>
                            </a:rPr>
                            <a:t>𝑻</a:t>
                          </a:r>
                          <a:r>
                            <a:rPr lang="es-419" sz="900" b="1" i="0">
                              <a:effectLst/>
                              <a:latin typeface="Cambria Math" panose="02040503050406030204" pitchFamily="18" charset="0"/>
                              <a:ea typeface="Times New Roman" panose="02020603050405020304" pitchFamily="18" charset="0"/>
                              <a:cs typeface="Times New Roman" panose="02020603050405020304" pitchFamily="18" charset="0"/>
                            </a:rPr>
                            <a:t>=𝟎.𝟐𝟏</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900" b="1" i="0">
                              <a:effectLst/>
                              <a:latin typeface="Cambria Math" panose="02040503050406030204" pitchFamily="18" charset="0"/>
                              <a:ea typeface="Times New Roman" panose="02020603050405020304" pitchFamily="18" charset="0"/>
                              <a:cs typeface="Times New Roman" panose="02020603050405020304" pitchFamily="18" charset="0"/>
                            </a:rPr>
                            <a:t>𝑿</a:t>
                          </a:r>
                          <a:r>
                            <a:rPr lang="es-EC" sz="9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900" b="1" i="0">
                              <a:effectLst/>
                              <a:latin typeface="Cambria Math" panose="02040503050406030204" pitchFamily="18" charset="0"/>
                              <a:ea typeface="Times New Roman" panose="02020603050405020304" pitchFamily="18" charset="0"/>
                              <a:cs typeface="Times New Roman" panose="02020603050405020304" pitchFamily="18" charset="0"/>
                            </a:rPr>
                            <a:t>𝑵𝟐^</a:t>
                          </a:r>
                          <a:r>
                            <a:rPr lang="es-EC" sz="900" b="1" i="0">
                              <a:effectLst/>
                              <a:latin typeface="Cambria Math" panose="02040503050406030204" pitchFamily="18" charset="0"/>
                              <a:ea typeface="Times New Roman" panose="02020603050405020304" pitchFamily="18" charset="0"/>
                              <a:cs typeface="Times New Roman" panose="02020603050405020304" pitchFamily="18" charset="0"/>
                            </a:rPr>
                            <a:t>𝑻</a:t>
                          </a:r>
                          <a:r>
                            <a:rPr lang="en-US" sz="900" b="1" i="0">
                              <a:effectLst/>
                              <a:latin typeface="Cambria Math" panose="02040503050406030204" pitchFamily="18" charset="0"/>
                              <a:ea typeface="Times New Roman" panose="02020603050405020304" pitchFamily="18" charset="0"/>
                              <a:cs typeface="Times New Roman" panose="02020603050405020304" pitchFamily="18" charset="0"/>
                            </a:rPr>
                            <a:t>=</a:t>
                          </a:r>
                          <a:r>
                            <a:rPr lang="en-US" sz="900" b="1">
                              <a:effectLst/>
                              <a:ea typeface="Times New Roman" panose="02020603050405020304" pitchFamily="18" charset="0"/>
                              <a:cs typeface="Times New Roman" panose="02020603050405020304" pitchFamily="18" charset="0"/>
                            </a:rPr>
                            <a:t> 0.79</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900" b="1">
                              <a:effectLst/>
                              <a:ea typeface="Times New Roman" panose="02020603050405020304" pitchFamily="18" charset="0"/>
                              <a:cs typeface="Times New Roman" panose="02020603050405020304" pitchFamily="18" charset="0"/>
                            </a:rPr>
                            <a:t>T=</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000" b="1">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mc:AlternateContent xmlns:mc="http://schemas.openxmlformats.org/markup-compatibility/2006" xmlns:a14="http://schemas.microsoft.com/office/drawing/2010/main">
                  <mc:Choice Requires="a14">
                    <xdr:sp macro="" textlink="">
                      <xdr:nvSpPr>
                        <xdr:cNvPr id="829" name="Rectángulo 828"/>
                        <xdr:cNvSpPr/>
                      </xdr:nvSpPr>
                      <xdr:spPr>
                        <a:xfrm>
                          <a:off x="66675" y="1752600"/>
                          <a:ext cx="1701800" cy="186563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100" b="1">
                              <a:effectLst/>
                              <a:ea typeface="Calibri" panose="020F0502020204030204" pitchFamily="34" charset="0"/>
                              <a:cs typeface="Times New Roman" panose="02020603050405020304" pitchFamily="18" charset="0"/>
                            </a:rPr>
                            <a:t>C</a:t>
                          </a:r>
                          <a:r>
                            <a:rPr lang="en-US" sz="1100">
                              <a:effectLst/>
                              <a:ea typeface="Calibri" panose="020F0502020204030204" pitchFamily="34" charset="0"/>
                              <a:cs typeface="Times New Roman" panose="02020603050405020304" pitchFamily="18" charset="0"/>
                            </a:rPr>
                            <a:t>= 166 kg/h</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11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100" b="1" i="1">
                                        <a:effectLst/>
                                        <a:latin typeface="Cambria Math" panose="02040503050406030204" pitchFamily="18" charset="0"/>
                                        <a:ea typeface="Times New Roman" panose="02020603050405020304" pitchFamily="18" charset="0"/>
                                        <a:cs typeface="Times New Roman" panose="02020603050405020304" pitchFamily="18" charset="0"/>
                                      </a:rPr>
                                      <m:t>𝑿</m:t>
                                    </m:r>
                                  </m:e>
                                  <m:sub>
                                    <m:r>
                                      <a:rPr lang="es-419" sz="1100" b="1" i="1">
                                        <a:effectLst/>
                                        <a:latin typeface="Cambria Math" panose="02040503050406030204" pitchFamily="18" charset="0"/>
                                        <a:ea typeface="Times New Roman" panose="02020603050405020304" pitchFamily="18" charset="0"/>
                                        <a:cs typeface="Times New Roman" panose="02020603050405020304" pitchFamily="18" charset="0"/>
                                      </a:rPr>
                                      <m:t>𝑪𝑯</m:t>
                                    </m:r>
                                    <m:r>
                                      <a:rPr lang="es-419" sz="1100" b="1" i="1">
                                        <a:effectLst/>
                                        <a:latin typeface="Cambria Math" panose="02040503050406030204" pitchFamily="18" charset="0"/>
                                        <a:ea typeface="Times New Roman" panose="02020603050405020304" pitchFamily="18" charset="0"/>
                                        <a:cs typeface="Times New Roman" panose="02020603050405020304" pitchFamily="18" charset="0"/>
                                      </a:rPr>
                                      <m:t>𝟒</m:t>
                                    </m:r>
                                  </m:sub>
                                  <m:sup>
                                    <m:r>
                                      <a:rPr lang="es-419" sz="1100" b="1" i="1">
                                        <a:effectLst/>
                                        <a:latin typeface="Cambria Math" panose="02040503050406030204" pitchFamily="18" charset="0"/>
                                        <a:ea typeface="Times New Roman" panose="02020603050405020304" pitchFamily="18" charset="0"/>
                                        <a:cs typeface="Times New Roman" panose="02020603050405020304" pitchFamily="18" charset="0"/>
                                      </a:rPr>
                                      <m:t>𝑪</m:t>
                                    </m:r>
                                  </m:sup>
                                </m:sSubSup>
                                <m:r>
                                  <a:rPr lang="es-419" sz="1100" b="1" i="1">
                                    <a:effectLst/>
                                    <a:latin typeface="Cambria Math" panose="02040503050406030204" pitchFamily="18" charset="0"/>
                                    <a:ea typeface="Times New Roman" panose="02020603050405020304" pitchFamily="18" charset="0"/>
                                    <a:cs typeface="Times New Roman" panose="02020603050405020304" pitchFamily="18" charset="0"/>
                                  </a:rPr>
                                  <m:t>=</m:t>
                                </m:r>
                                <m:r>
                                  <a:rPr lang="es-419" sz="1100" b="1" i="1">
                                    <a:effectLst/>
                                    <a:latin typeface="Cambria Math" panose="02040503050406030204" pitchFamily="18" charset="0"/>
                                    <a:ea typeface="Times New Roman" panose="02020603050405020304" pitchFamily="18" charset="0"/>
                                    <a:cs typeface="Times New Roman" panose="02020603050405020304" pitchFamily="18" charset="0"/>
                                  </a:rPr>
                                  <m:t>𝟎</m:t>
                                </m:r>
                                <m:r>
                                  <a:rPr lang="es-419" sz="1100" b="1" i="1">
                                    <a:effectLst/>
                                    <a:latin typeface="Cambria Math" panose="02040503050406030204" pitchFamily="18" charset="0"/>
                                    <a:ea typeface="Times New Roman" panose="02020603050405020304" pitchFamily="18" charset="0"/>
                                    <a:cs typeface="Times New Roman" panose="02020603050405020304" pitchFamily="18" charset="0"/>
                                  </a:rPr>
                                  <m:t>.</m:t>
                                </m:r>
                                <m:r>
                                  <a:rPr lang="es-419" sz="1100" b="1" i="1">
                                    <a:effectLst/>
                                    <a:latin typeface="Cambria Math" panose="02040503050406030204" pitchFamily="18" charset="0"/>
                                    <a:ea typeface="Times New Roman" panose="02020603050405020304" pitchFamily="18" charset="0"/>
                                    <a:cs typeface="Times New Roman" panose="02020603050405020304" pitchFamily="18" charset="0"/>
                                  </a:rPr>
                                  <m:t>𝟗𝟕</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Se convierte:81% CO2</a:t>
                          </a: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11% CO</a:t>
                          </a:r>
                        </a:p>
                        <a:p>
                          <a:pPr algn="ctr">
                            <a:lnSpc>
                              <a:spcPct val="107000"/>
                            </a:lnSpc>
                            <a:spcAft>
                              <a:spcPts val="800"/>
                            </a:spcAft>
                          </a:pPr>
                          <a14:m>
                            <m:oMath xmlns:m="http://schemas.openxmlformats.org/officeDocument/2006/math">
                              <m:sSubSup>
                                <m:sSubSupPr>
                                  <m:ctrlPr>
                                    <a:rPr lang="es-EC" sz="11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100" b="1" i="1">
                                      <a:effectLst/>
                                      <a:latin typeface="Cambria Math" panose="02040503050406030204" pitchFamily="18" charset="0"/>
                                      <a:ea typeface="Times New Roman" panose="02020603050405020304" pitchFamily="18" charset="0"/>
                                      <a:cs typeface="Times New Roman" panose="02020603050405020304" pitchFamily="18" charset="0"/>
                                    </a:rPr>
                                    <m:t>𝑿</m:t>
                                  </m:r>
                                </m:e>
                                <m:sub>
                                  <m:r>
                                    <a:rPr lang="es-419" sz="1100" b="1" i="1">
                                      <a:effectLst/>
                                      <a:latin typeface="Cambria Math" panose="02040503050406030204" pitchFamily="18" charset="0"/>
                                      <a:ea typeface="Times New Roman" panose="02020603050405020304" pitchFamily="18" charset="0"/>
                                      <a:cs typeface="Times New Roman" panose="02020603050405020304" pitchFamily="18" charset="0"/>
                                    </a:rPr>
                                    <m:t>𝑵</m:t>
                                  </m:r>
                                  <m:r>
                                    <a:rPr lang="es-419" sz="1100" b="1" i="1">
                                      <a:effectLst/>
                                      <a:latin typeface="Cambria Math" panose="02040503050406030204" pitchFamily="18" charset="0"/>
                                      <a:ea typeface="Times New Roman" panose="02020603050405020304" pitchFamily="18" charset="0"/>
                                      <a:cs typeface="Times New Roman" panose="02020603050405020304" pitchFamily="18" charset="0"/>
                                    </a:rPr>
                                    <m:t>𝟐</m:t>
                                  </m:r>
                                </m:sub>
                                <m:sup>
                                  <m:r>
                                    <a:rPr lang="es-419" sz="1100" b="1" i="1">
                                      <a:effectLst/>
                                      <a:latin typeface="Cambria Math" panose="02040503050406030204" pitchFamily="18" charset="0"/>
                                      <a:ea typeface="Times New Roman" panose="02020603050405020304" pitchFamily="18" charset="0"/>
                                      <a:cs typeface="Times New Roman" panose="02020603050405020304" pitchFamily="18" charset="0"/>
                                    </a:rPr>
                                    <m:t>𝑪</m:t>
                                  </m:r>
                                </m:sup>
                              </m:sSubSup>
                              <m:r>
                                <a:rPr lang="es-EC" sz="1100" b="1" i="1">
                                  <a:effectLst/>
                                  <a:latin typeface="Cambria Math" panose="02040503050406030204" pitchFamily="18" charset="0"/>
                                  <a:ea typeface="Times New Roman" panose="02020603050405020304" pitchFamily="18" charset="0"/>
                                  <a:cs typeface="Times New Roman" panose="02020603050405020304" pitchFamily="18" charset="0"/>
                                </a:rPr>
                                <m:t>=</m:t>
                              </m:r>
                            </m:oMath>
                          </a14:m>
                          <a:r>
                            <a:rPr lang="es-EC" sz="1100" b="1">
                              <a:effectLst/>
                              <a:ea typeface="Times New Roman" panose="02020603050405020304" pitchFamily="18" charset="0"/>
                              <a:cs typeface="Times New Roman" panose="02020603050405020304" pitchFamily="18" charset="0"/>
                            </a:rPr>
                            <a:t> </a:t>
                          </a:r>
                          <a:r>
                            <a:rPr lang="es-EC" sz="1000" b="1">
                              <a:effectLst/>
                              <a:ea typeface="Times New Roman" panose="02020603050405020304" pitchFamily="18" charset="0"/>
                              <a:cs typeface="Times New Roman" panose="02020603050405020304" pitchFamily="18" charset="0"/>
                            </a:rPr>
                            <a:t>0.03</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000" b="1">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mc:Choice>
                  <mc:Fallback xmlns="">
                    <xdr:sp macro="" textlink="">
                      <xdr:nvSpPr>
                        <xdr:cNvPr id="829" name="Rectángulo 828"/>
                        <xdr:cNvSpPr/>
                      </xdr:nvSpPr>
                      <xdr:spPr>
                        <a:xfrm>
                          <a:off x="66675" y="1752600"/>
                          <a:ext cx="1701800" cy="186563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100" b="1">
                              <a:effectLst/>
                              <a:ea typeface="Calibri" panose="020F0502020204030204" pitchFamily="34" charset="0"/>
                              <a:cs typeface="Times New Roman" panose="02020603050405020304" pitchFamily="18" charset="0"/>
                            </a:rPr>
                            <a:t>C</a:t>
                          </a:r>
                          <a:r>
                            <a:rPr lang="en-US" sz="1100">
                              <a:effectLst/>
                              <a:ea typeface="Calibri" panose="020F0502020204030204" pitchFamily="34" charset="0"/>
                              <a:cs typeface="Times New Roman" panose="02020603050405020304" pitchFamily="18" charset="0"/>
                            </a:rPr>
                            <a:t>= 166 kg/h</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b="1" i="0">
                              <a:effectLst/>
                              <a:latin typeface="Cambria Math" panose="02040503050406030204" pitchFamily="18" charset="0"/>
                              <a:ea typeface="Times New Roman" panose="02020603050405020304" pitchFamily="18" charset="0"/>
                              <a:cs typeface="Times New Roman" panose="02020603050405020304" pitchFamily="18" charset="0"/>
                            </a:rPr>
                            <a:t>𝑿</a:t>
                          </a:r>
                          <a:r>
                            <a:rPr lang="es-EC" sz="11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100" b="1" i="0">
                              <a:effectLst/>
                              <a:latin typeface="Cambria Math" panose="02040503050406030204" pitchFamily="18" charset="0"/>
                              <a:ea typeface="Times New Roman" panose="02020603050405020304" pitchFamily="18" charset="0"/>
                              <a:cs typeface="Times New Roman" panose="02020603050405020304" pitchFamily="18" charset="0"/>
                            </a:rPr>
                            <a:t>𝑪𝑯𝟒^𝑪=𝟎.𝟗𝟕</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Se convierte:81% CO2</a:t>
                          </a: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11% CO</a:t>
                          </a:r>
                        </a:p>
                        <a:p>
                          <a:pPr algn="ctr">
                            <a:lnSpc>
                              <a:spcPct val="107000"/>
                            </a:lnSpc>
                            <a:spcAft>
                              <a:spcPts val="800"/>
                            </a:spcAft>
                          </a:pPr>
                          <a:r>
                            <a:rPr lang="es-419" sz="1100" b="1" i="0">
                              <a:effectLst/>
                              <a:latin typeface="Cambria Math" panose="02040503050406030204" pitchFamily="18" charset="0"/>
                              <a:ea typeface="Times New Roman" panose="02020603050405020304" pitchFamily="18" charset="0"/>
                              <a:cs typeface="Times New Roman" panose="02020603050405020304" pitchFamily="18" charset="0"/>
                            </a:rPr>
                            <a:t>𝑿</a:t>
                          </a:r>
                          <a:r>
                            <a:rPr lang="es-EC" sz="11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100" b="1" i="0">
                              <a:effectLst/>
                              <a:latin typeface="Cambria Math" panose="02040503050406030204" pitchFamily="18" charset="0"/>
                              <a:ea typeface="Times New Roman" panose="02020603050405020304" pitchFamily="18" charset="0"/>
                              <a:cs typeface="Times New Roman" panose="02020603050405020304" pitchFamily="18" charset="0"/>
                            </a:rPr>
                            <a:t>𝑵𝟐^𝑪</a:t>
                          </a:r>
                          <a:r>
                            <a:rPr lang="es-EC" sz="1100" b="1" i="0">
                              <a:effectLst/>
                              <a:latin typeface="Cambria Math" panose="02040503050406030204" pitchFamily="18" charset="0"/>
                              <a:ea typeface="Times New Roman" panose="02020603050405020304" pitchFamily="18" charset="0"/>
                              <a:cs typeface="Times New Roman" panose="02020603050405020304" pitchFamily="18" charset="0"/>
                            </a:rPr>
                            <a:t>=</a:t>
                          </a:r>
                          <a:r>
                            <a:rPr lang="es-EC" sz="1100" b="1">
                              <a:effectLst/>
                              <a:ea typeface="Times New Roman" panose="02020603050405020304" pitchFamily="18" charset="0"/>
                              <a:cs typeface="Times New Roman" panose="02020603050405020304" pitchFamily="18" charset="0"/>
                            </a:rPr>
                            <a:t> </a:t>
                          </a:r>
                          <a:r>
                            <a:rPr lang="es-EC" sz="1000" b="1">
                              <a:effectLst/>
                              <a:ea typeface="Times New Roman" panose="02020603050405020304" pitchFamily="18" charset="0"/>
                              <a:cs typeface="Times New Roman" panose="02020603050405020304" pitchFamily="18" charset="0"/>
                            </a:rPr>
                            <a:t>0.03</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000" b="1">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mc:Fallback>
                </mc:AlternateContent>
                <mc:AlternateContent xmlns:mc="http://schemas.openxmlformats.org/markup-compatibility/2006" xmlns:a14="http://schemas.microsoft.com/office/drawing/2010/main">
                  <mc:Choice Requires="a14">
                    <xdr:sp macro="" textlink="">
                      <xdr:nvSpPr>
                        <xdr:cNvPr id="830" name="Rectángulo 829"/>
                        <xdr:cNvSpPr/>
                      </xdr:nvSpPr>
                      <xdr:spPr>
                        <a:xfrm>
                          <a:off x="3709877" y="329228"/>
                          <a:ext cx="1020725" cy="79726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9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𝑿</m:t>
                                    </m:r>
                                  </m:e>
                                  <m:sub>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𝑪𝑶</m:t>
                                    </m:r>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𝟐</m:t>
                                    </m:r>
                                  </m:sub>
                                  <m:sup>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𝑮</m:t>
                                    </m:r>
                                  </m:sup>
                                </m:sSubSup>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9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𝑿</m:t>
                                    </m:r>
                                  </m:e>
                                  <m:sub>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𝑪𝑶</m:t>
                                    </m:r>
                                  </m:sub>
                                  <m:sup>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𝑮</m:t>
                                    </m:r>
                                  </m:sup>
                                </m:sSubSup>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9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𝑿</m:t>
                                    </m:r>
                                  </m:e>
                                  <m:sub>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𝑪𝑯</m:t>
                                    </m:r>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𝟒</m:t>
                                    </m:r>
                                  </m:sub>
                                  <m:sup>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𝑮</m:t>
                                    </m:r>
                                  </m:sup>
                                </m:sSubSup>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830" name="Rectángulo 829"/>
                        <xdr:cNvSpPr/>
                      </xdr:nvSpPr>
                      <xdr:spPr>
                        <a:xfrm>
                          <a:off x="3709877" y="329228"/>
                          <a:ext cx="1020725" cy="79726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900" b="1" i="0">
                              <a:effectLst/>
                              <a:latin typeface="Cambria Math" panose="02040503050406030204" pitchFamily="18" charset="0"/>
                              <a:ea typeface="Times New Roman" panose="02020603050405020304" pitchFamily="18" charset="0"/>
                              <a:cs typeface="Times New Roman" panose="02020603050405020304" pitchFamily="18" charset="0"/>
                            </a:rPr>
                            <a:t>𝑿</a:t>
                          </a:r>
                          <a:r>
                            <a:rPr lang="es-EC" sz="9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900" b="1" i="0">
                              <a:effectLst/>
                              <a:latin typeface="Cambria Math" panose="02040503050406030204" pitchFamily="18" charset="0"/>
                              <a:ea typeface="Times New Roman" panose="02020603050405020304" pitchFamily="18" charset="0"/>
                              <a:cs typeface="Times New Roman" panose="02020603050405020304" pitchFamily="18" charset="0"/>
                            </a:rPr>
                            <a:t>𝑪𝑶𝟐^𝑮=</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900" b="1" i="0">
                              <a:effectLst/>
                              <a:latin typeface="Cambria Math" panose="02040503050406030204" pitchFamily="18" charset="0"/>
                              <a:ea typeface="Times New Roman" panose="02020603050405020304" pitchFamily="18" charset="0"/>
                              <a:cs typeface="Times New Roman" panose="02020603050405020304" pitchFamily="18" charset="0"/>
                            </a:rPr>
                            <a:t>𝑿</a:t>
                          </a:r>
                          <a:r>
                            <a:rPr lang="es-EC" sz="9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900" b="1" i="0">
                              <a:effectLst/>
                              <a:latin typeface="Cambria Math" panose="02040503050406030204" pitchFamily="18" charset="0"/>
                              <a:ea typeface="Times New Roman" panose="02020603050405020304" pitchFamily="18" charset="0"/>
                              <a:cs typeface="Times New Roman" panose="02020603050405020304" pitchFamily="18" charset="0"/>
                            </a:rPr>
                            <a:t>𝑪𝑶^𝑮=</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900" b="1" i="0">
                              <a:effectLst/>
                              <a:latin typeface="Cambria Math" panose="02040503050406030204" pitchFamily="18" charset="0"/>
                              <a:ea typeface="Times New Roman" panose="02020603050405020304" pitchFamily="18" charset="0"/>
                              <a:cs typeface="Times New Roman" panose="02020603050405020304" pitchFamily="18" charset="0"/>
                            </a:rPr>
                            <a:t>𝑿</a:t>
                          </a:r>
                          <a:r>
                            <a:rPr lang="es-EC" sz="9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900" b="1" i="0">
                              <a:effectLst/>
                              <a:latin typeface="Cambria Math" panose="02040503050406030204" pitchFamily="18" charset="0"/>
                              <a:ea typeface="Times New Roman" panose="02020603050405020304" pitchFamily="18" charset="0"/>
                              <a:cs typeface="Times New Roman" panose="02020603050405020304" pitchFamily="18" charset="0"/>
                            </a:rPr>
                            <a:t>𝑪𝑯𝟒^𝑮=</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mc:AlternateContent xmlns:mc="http://schemas.openxmlformats.org/markup-compatibility/2006" xmlns:a14="http://schemas.microsoft.com/office/drawing/2010/main">
                  <mc:Choice Requires="a14">
                    <xdr:sp macro="" textlink="">
                      <xdr:nvSpPr>
                        <xdr:cNvPr id="831" name="Rectángulo 830"/>
                        <xdr:cNvSpPr/>
                      </xdr:nvSpPr>
                      <xdr:spPr>
                        <a:xfrm>
                          <a:off x="4333875" y="342900"/>
                          <a:ext cx="1020725" cy="79726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9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𝑿</m:t>
                                    </m:r>
                                  </m:e>
                                  <m:sub>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𝑯</m:t>
                                    </m:r>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𝟐</m:t>
                                    </m:r>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𝑶</m:t>
                                    </m:r>
                                  </m:sub>
                                  <m:sup>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𝑮</m:t>
                                    </m:r>
                                  </m:sup>
                                </m:sSubSup>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9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𝑿</m:t>
                                    </m:r>
                                  </m:e>
                                  <m:sub>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𝑶</m:t>
                                    </m:r>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𝟐</m:t>
                                    </m:r>
                                  </m:sub>
                                  <m:sup>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𝑮</m:t>
                                    </m:r>
                                  </m:sup>
                                </m:sSubSup>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9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𝑿</m:t>
                                    </m:r>
                                  </m:e>
                                  <m:sub>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𝑵</m:t>
                                    </m:r>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𝟐</m:t>
                                    </m:r>
                                  </m:sub>
                                  <m:sup>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𝑮</m:t>
                                    </m:r>
                                  </m:sup>
                                </m:sSubSup>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831" name="Rectángulo 830"/>
                        <xdr:cNvSpPr/>
                      </xdr:nvSpPr>
                      <xdr:spPr>
                        <a:xfrm>
                          <a:off x="4333875" y="342900"/>
                          <a:ext cx="1020725" cy="79726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900" b="1" i="0">
                              <a:effectLst/>
                              <a:latin typeface="Cambria Math" panose="02040503050406030204" pitchFamily="18" charset="0"/>
                              <a:ea typeface="Times New Roman" panose="02020603050405020304" pitchFamily="18" charset="0"/>
                              <a:cs typeface="Times New Roman" panose="02020603050405020304" pitchFamily="18" charset="0"/>
                            </a:rPr>
                            <a:t>𝑿</a:t>
                          </a:r>
                          <a:r>
                            <a:rPr lang="es-EC" sz="9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900" b="1" i="0">
                              <a:effectLst/>
                              <a:latin typeface="Cambria Math" panose="02040503050406030204" pitchFamily="18" charset="0"/>
                              <a:ea typeface="Times New Roman" panose="02020603050405020304" pitchFamily="18" charset="0"/>
                              <a:cs typeface="Times New Roman" panose="02020603050405020304" pitchFamily="18" charset="0"/>
                            </a:rPr>
                            <a:t>𝑯𝟐𝑶^𝑮=</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900" b="1" i="0">
                              <a:effectLst/>
                              <a:latin typeface="Cambria Math" panose="02040503050406030204" pitchFamily="18" charset="0"/>
                              <a:ea typeface="Times New Roman" panose="02020603050405020304" pitchFamily="18" charset="0"/>
                              <a:cs typeface="Times New Roman" panose="02020603050405020304" pitchFamily="18" charset="0"/>
                            </a:rPr>
                            <a:t>𝑿</a:t>
                          </a:r>
                          <a:r>
                            <a:rPr lang="es-EC" sz="9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900" b="1" i="0">
                              <a:effectLst/>
                              <a:latin typeface="Cambria Math" panose="02040503050406030204" pitchFamily="18" charset="0"/>
                              <a:ea typeface="Times New Roman" panose="02020603050405020304" pitchFamily="18" charset="0"/>
                              <a:cs typeface="Times New Roman" panose="02020603050405020304" pitchFamily="18" charset="0"/>
                            </a:rPr>
                            <a:t>𝑶𝟐^𝑮=</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900" b="1" i="0">
                              <a:effectLst/>
                              <a:latin typeface="Cambria Math" panose="02040503050406030204" pitchFamily="18" charset="0"/>
                              <a:ea typeface="Times New Roman" panose="02020603050405020304" pitchFamily="18" charset="0"/>
                              <a:cs typeface="Times New Roman" panose="02020603050405020304" pitchFamily="18" charset="0"/>
                            </a:rPr>
                            <a:t>𝑿</a:t>
                          </a:r>
                          <a:r>
                            <a:rPr lang="es-EC" sz="9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900" b="1" i="0">
                              <a:effectLst/>
                              <a:latin typeface="Cambria Math" panose="02040503050406030204" pitchFamily="18" charset="0"/>
                              <a:ea typeface="Times New Roman" panose="02020603050405020304" pitchFamily="18" charset="0"/>
                              <a:cs typeface="Times New Roman" panose="02020603050405020304" pitchFamily="18" charset="0"/>
                            </a:rPr>
                            <a:t>𝑵𝟐^𝑮=</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xdr:sp macro="" textlink="">
                  <xdr:nvSpPr>
                    <xdr:cNvPr id="832" name="Rectángulo 831"/>
                    <xdr:cNvSpPr/>
                  </xdr:nvSpPr>
                  <xdr:spPr>
                    <a:xfrm>
                      <a:off x="2714625" y="914400"/>
                      <a:ext cx="426085" cy="24827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23 </a:t>
                      </a:r>
                    </a:p>
                  </xdr:txBody>
                </xdr:sp>
                <xdr:sp macro="" textlink="">
                  <xdr:nvSpPr>
                    <xdr:cNvPr id="833" name="Rectángulo 832"/>
                    <xdr:cNvSpPr/>
                  </xdr:nvSpPr>
                  <xdr:spPr>
                    <a:xfrm>
                      <a:off x="3209925" y="1381125"/>
                      <a:ext cx="426085" cy="24827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25 </a:t>
                      </a:r>
                    </a:p>
                  </xdr:txBody>
                </xdr:sp>
                <xdr:sp macro="" textlink="">
                  <xdr:nvSpPr>
                    <xdr:cNvPr id="834" name="Rectángulo 833"/>
                    <xdr:cNvSpPr/>
                  </xdr:nvSpPr>
                  <xdr:spPr>
                    <a:xfrm>
                      <a:off x="2886075" y="1981200"/>
                      <a:ext cx="426085" cy="29527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24 </a:t>
                      </a:r>
                    </a:p>
                  </xdr:txBody>
                </xdr:sp>
                <xdr:sp macro="" textlink="">
                  <xdr:nvSpPr>
                    <xdr:cNvPr id="835" name="Rectángulo 834"/>
                    <xdr:cNvSpPr/>
                  </xdr:nvSpPr>
                  <xdr:spPr>
                    <a:xfrm>
                      <a:off x="2400300" y="1647825"/>
                      <a:ext cx="426085" cy="24827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U13 </a:t>
                      </a:r>
                    </a:p>
                  </xdr:txBody>
                </xdr:sp>
              </xdr:grpSp>
            </xdr:grpSp>
          </xdr:grpSp>
        </xdr:grpSp>
      </xdr:grpSp>
      <xdr:sp macro="" textlink="">
        <xdr:nvSpPr>
          <xdr:cNvPr id="817" name="Elipse 816"/>
          <xdr:cNvSpPr/>
        </xdr:nvSpPr>
        <xdr:spPr>
          <a:xfrm>
            <a:off x="-133350" y="-180974"/>
            <a:ext cx="6800850" cy="3714750"/>
          </a:xfrm>
          <a:prstGeom prst="ellipse">
            <a:avLst/>
          </a:prstGeom>
          <a:noFill/>
          <a:ln>
            <a:solidFill>
              <a:schemeClr val="tx1"/>
            </a:solidFill>
            <a:prstDash val="dashDot"/>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C"/>
          </a:p>
        </xdr:txBody>
      </xdr:sp>
    </xdr:grpSp>
    <xdr:clientData/>
  </xdr:twoCellAnchor>
  <xdr:twoCellAnchor>
    <xdr:from>
      <xdr:col>6</xdr:col>
      <xdr:colOff>123825</xdr:colOff>
      <xdr:row>411</xdr:row>
      <xdr:rowOff>28575</xdr:rowOff>
    </xdr:from>
    <xdr:to>
      <xdr:col>12</xdr:col>
      <xdr:colOff>476250</xdr:colOff>
      <xdr:row>423</xdr:row>
      <xdr:rowOff>123825</xdr:rowOff>
    </xdr:to>
    <xdr:grpSp>
      <xdr:nvGrpSpPr>
        <xdr:cNvPr id="75" name="Grupo 74"/>
        <xdr:cNvGrpSpPr/>
      </xdr:nvGrpSpPr>
      <xdr:grpSpPr>
        <a:xfrm>
          <a:off x="3648075" y="78714600"/>
          <a:ext cx="3857625" cy="2381250"/>
          <a:chOff x="3648075" y="78714600"/>
          <a:chExt cx="3800475" cy="2381250"/>
        </a:xfrm>
      </xdr:grpSpPr>
      <xdr:pic>
        <xdr:nvPicPr>
          <xdr:cNvPr id="780" name="Imagen 779"/>
          <xdr:cNvPicPr>
            <a:picLocks noChangeAspect="1" noChangeArrowheads="1"/>
          </xdr:cNvPicPr>
        </xdr:nvPicPr>
        <xdr:blipFill>
          <a:blip xmlns:r="http://schemas.openxmlformats.org/officeDocument/2006/relationships" r:embed="rId4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24425" y="78714600"/>
            <a:ext cx="866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81" name="Imagen 780"/>
          <xdr:cNvPicPr>
            <a:picLocks noChangeAspect="1" noChangeArrowheads="1"/>
          </xdr:cNvPicPr>
        </xdr:nvPicPr>
        <xdr:blipFill>
          <a:blip xmlns:r="http://schemas.openxmlformats.org/officeDocument/2006/relationships" r:embed="rId4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05375" y="78914625"/>
            <a:ext cx="866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82" name="Imagen 781"/>
          <xdr:cNvPicPr>
            <a:picLocks noChangeAspect="1" noChangeArrowheads="1"/>
          </xdr:cNvPicPr>
        </xdr:nvPicPr>
        <xdr:blipFill>
          <a:blip xmlns:r="http://schemas.openxmlformats.org/officeDocument/2006/relationships" r:embed="rId4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43500" y="79105125"/>
            <a:ext cx="3524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83" name="Imagen 782"/>
          <xdr:cNvPicPr>
            <a:picLocks noChangeAspect="1" noChangeArrowheads="1"/>
          </xdr:cNvPicPr>
        </xdr:nvPicPr>
        <xdr:blipFill>
          <a:blip xmlns:r="http://schemas.openxmlformats.org/officeDocument/2006/relationships" r:embed="rId11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219575" y="79295625"/>
            <a:ext cx="22383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84" name="Imagen 783"/>
          <xdr:cNvPicPr>
            <a:picLocks noChangeAspect="1" noChangeArrowheads="1"/>
          </xdr:cNvPicPr>
        </xdr:nvPicPr>
        <xdr:blipFill>
          <a:blip xmlns:r="http://schemas.openxmlformats.org/officeDocument/2006/relationships" r:embed="rId11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48175" y="79467075"/>
            <a:ext cx="16002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85" name="Imagen 784"/>
          <xdr:cNvPicPr>
            <a:picLocks noChangeAspect="1" noChangeArrowheads="1"/>
          </xdr:cNvPicPr>
        </xdr:nvPicPr>
        <xdr:blipFill>
          <a:blip xmlns:r="http://schemas.openxmlformats.org/officeDocument/2006/relationships" r:embed="rId4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38600" y="79600425"/>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86" name="Imagen 785"/>
          <xdr:cNvPicPr>
            <a:picLocks noChangeAspect="1" noChangeArrowheads="1"/>
          </xdr:cNvPicPr>
        </xdr:nvPicPr>
        <xdr:blipFill>
          <a:blip xmlns:r="http://schemas.openxmlformats.org/officeDocument/2006/relationships" r:embed="rId3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52975" y="79648050"/>
            <a:ext cx="666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87" name="Imagen 786"/>
          <xdr:cNvPicPr>
            <a:picLocks noChangeAspect="1" noChangeArrowheads="1"/>
          </xdr:cNvPicPr>
        </xdr:nvPicPr>
        <xdr:blipFill>
          <a:blip xmlns:r="http://schemas.openxmlformats.org/officeDocument/2006/relationships" r:embed="rId6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05425" y="79600425"/>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88" name="Imagen 787"/>
          <xdr:cNvPicPr>
            <a:picLocks noChangeAspect="1" noChangeArrowheads="1"/>
          </xdr:cNvPicPr>
        </xdr:nvPicPr>
        <xdr:blipFill>
          <a:blip xmlns:r="http://schemas.openxmlformats.org/officeDocument/2006/relationships" r:embed="rId1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48475" y="79629000"/>
            <a:ext cx="600075"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02" name="Imagen 801"/>
          <xdr:cNvPicPr>
            <a:picLocks noChangeAspect="1" noChangeArrowheads="1"/>
          </xdr:cNvPicPr>
        </xdr:nvPicPr>
        <xdr:blipFill>
          <a:blip xmlns:r="http://schemas.openxmlformats.org/officeDocument/2006/relationships" r:embed="rId3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34100" y="79657575"/>
            <a:ext cx="666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03" name="Imagen 802"/>
          <xdr:cNvPicPr>
            <a:picLocks noChangeAspect="1" noChangeArrowheads="1"/>
          </xdr:cNvPicPr>
        </xdr:nvPicPr>
        <xdr:blipFill>
          <a:blip xmlns:r="http://schemas.openxmlformats.org/officeDocument/2006/relationships" r:embed="rId4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10025" y="79962375"/>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04" name="Imagen 803"/>
          <xdr:cNvPicPr>
            <a:picLocks noChangeAspect="1" noChangeArrowheads="1"/>
          </xdr:cNvPicPr>
        </xdr:nvPicPr>
        <xdr:blipFill>
          <a:blip xmlns:r="http://schemas.openxmlformats.org/officeDocument/2006/relationships" r:embed="rId6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76800" y="79990950"/>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05" name="Imagen 804"/>
          <xdr:cNvPicPr>
            <a:picLocks noChangeAspect="1" noChangeArrowheads="1"/>
          </xdr:cNvPicPr>
        </xdr:nvPicPr>
        <xdr:blipFill>
          <a:blip xmlns:r="http://schemas.openxmlformats.org/officeDocument/2006/relationships" r:embed="rId1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62625" y="79990950"/>
            <a:ext cx="600075"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06" name="Imagen 805"/>
          <xdr:cNvPicPr>
            <a:picLocks noChangeAspect="1" noChangeArrowheads="1"/>
          </xdr:cNvPicPr>
        </xdr:nvPicPr>
        <xdr:blipFill>
          <a:blip xmlns:r="http://schemas.openxmlformats.org/officeDocument/2006/relationships" r:embed="rId1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48075" y="80419575"/>
            <a:ext cx="4191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07" name="Imagen 806"/>
          <xdr:cNvPicPr>
            <a:picLocks noChangeAspect="1" noChangeArrowheads="1"/>
          </xdr:cNvPicPr>
        </xdr:nvPicPr>
        <xdr:blipFill>
          <a:blip xmlns:r="http://schemas.openxmlformats.org/officeDocument/2006/relationships" r:embed="rId1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257675" y="80781525"/>
            <a:ext cx="5048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09" name="Imagen 808"/>
          <xdr:cNvPicPr>
            <a:picLocks noChangeAspect="1" noChangeArrowheads="1"/>
          </xdr:cNvPicPr>
        </xdr:nvPicPr>
        <xdr:blipFill>
          <a:blip xmlns:r="http://schemas.openxmlformats.org/officeDocument/2006/relationships" r:embed="rId5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33950" y="80400526"/>
            <a:ext cx="278674" cy="3048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10" name="Imagen 809"/>
          <xdr:cNvPicPr>
            <a:picLocks noChangeAspect="1" noChangeArrowheads="1"/>
          </xdr:cNvPicPr>
        </xdr:nvPicPr>
        <xdr:blipFill>
          <a:blip xmlns:r="http://schemas.openxmlformats.org/officeDocument/2006/relationships" r:embed="rId5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7790" y="80381475"/>
            <a:ext cx="278675" cy="30480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11" name="Imagen 810"/>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62700" y="80410050"/>
            <a:ext cx="161925"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12" name="Imagen 811"/>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72100" y="80762475"/>
            <a:ext cx="161925" cy="333375"/>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848" name="Conector recto 847"/>
          <xdr:cNvCxnSpPr/>
        </xdr:nvCxnSpPr>
        <xdr:spPr>
          <a:xfrm flipV="1">
            <a:off x="5572125" y="78924150"/>
            <a:ext cx="269766" cy="1905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49" name="Conector recto 848"/>
          <xdr:cNvCxnSpPr/>
        </xdr:nvCxnSpPr>
        <xdr:spPr>
          <a:xfrm flipV="1">
            <a:off x="5343525" y="78905100"/>
            <a:ext cx="269766" cy="1905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14</xdr:col>
      <xdr:colOff>85725</xdr:colOff>
      <xdr:row>441</xdr:row>
      <xdr:rowOff>85725</xdr:rowOff>
    </xdr:from>
    <xdr:to>
      <xdr:col>18</xdr:col>
      <xdr:colOff>132080</xdr:colOff>
      <xdr:row>452</xdr:row>
      <xdr:rowOff>160655</xdr:rowOff>
    </xdr:to>
    <mc:AlternateContent xmlns:mc="http://schemas.openxmlformats.org/markup-compatibility/2006" xmlns:a14="http://schemas.microsoft.com/office/drawing/2010/main">
      <mc:Choice Requires="a14">
        <xdr:sp macro="" textlink="">
          <xdr:nvSpPr>
            <xdr:cNvPr id="850" name="Rectángulo 849"/>
            <xdr:cNvSpPr/>
          </xdr:nvSpPr>
          <xdr:spPr>
            <a:xfrm>
              <a:off x="8305800" y="84486750"/>
              <a:ext cx="2513330" cy="217043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b="1">
                  <a:effectLst/>
                  <a:ea typeface="Times New Roman" panose="02020603050405020304" pitchFamily="18"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14:m>
                <m:oMath xmlns:m="http://schemas.openxmlformats.org/officeDocument/2006/math">
                  <m:r>
                    <a:rPr lang="es-419" sz="1100" b="1" i="1">
                      <a:effectLst/>
                      <a:latin typeface="Cambria Math" panose="02040503050406030204" pitchFamily="18" charset="0"/>
                      <a:ea typeface="Times New Roman" panose="02020603050405020304" pitchFamily="18" charset="0"/>
                      <a:cs typeface="Times New Roman" panose="02020603050405020304" pitchFamily="18" charset="0"/>
                    </a:rPr>
                    <m:t>𝑪𝑯</m:t>
                  </m:r>
                  <m:r>
                    <a:rPr lang="es-419" sz="1100" b="1" i="1">
                      <a:effectLst/>
                      <a:latin typeface="Cambria Math" panose="02040503050406030204" pitchFamily="18" charset="0"/>
                      <a:ea typeface="Times New Roman" panose="02020603050405020304" pitchFamily="18" charset="0"/>
                      <a:cs typeface="Times New Roman" panose="02020603050405020304" pitchFamily="18" charset="0"/>
                    </a:rPr>
                    <m:t>𝟒</m:t>
                  </m:r>
                  <m:r>
                    <a:rPr lang="es-EC" sz="1100" b="1" i="1">
                      <a:effectLst/>
                      <a:latin typeface="Cambria Math" panose="02040503050406030204" pitchFamily="18" charset="0"/>
                      <a:ea typeface="Times New Roman" panose="02020603050405020304" pitchFamily="18" charset="0"/>
                      <a:cs typeface="Times New Roman" panose="02020603050405020304" pitchFamily="18" charset="0"/>
                    </a:rPr>
                    <m:t>=</m:t>
                  </m:r>
                </m:oMath>
              </a14:m>
              <a:r>
                <a:rPr lang="es-EC" sz="1100" b="1">
                  <a:effectLst/>
                  <a:ea typeface="Times New Roman" panose="02020603050405020304" pitchFamily="18" charset="0"/>
                  <a:cs typeface="Times New Roman" panose="02020603050405020304" pitchFamily="18" charset="0"/>
                </a:rPr>
                <a:t> a</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b="1">
                  <a:effectLst/>
                  <a:ea typeface="Times New Roman" panose="02020603050405020304" pitchFamily="18" charset="0"/>
                  <a:cs typeface="Times New Roman" panose="02020603050405020304" pitchFamily="18" charset="0"/>
                </a:rPr>
                <a:t>O2= b</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b="1">
                  <a:effectLst/>
                  <a:ea typeface="Times New Roman" panose="02020603050405020304" pitchFamily="18" charset="0"/>
                  <a:cs typeface="Times New Roman" panose="02020603050405020304" pitchFamily="18" charset="0"/>
                </a:rPr>
                <a:t>CO2= c</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b="1">
                  <a:effectLst/>
                  <a:ea typeface="Times New Roman" panose="02020603050405020304" pitchFamily="18" charset="0"/>
                  <a:cs typeface="Times New Roman" panose="02020603050405020304" pitchFamily="18" charset="0"/>
                </a:rPr>
                <a:t>H2O=D</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b="1">
                  <a:effectLst/>
                  <a:ea typeface="Times New Roman" panose="02020603050405020304" pitchFamily="18" charset="0"/>
                  <a:cs typeface="Times New Roman" panose="02020603050405020304" pitchFamily="18" charset="0"/>
                </a:rPr>
                <a:t>Co=e</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b="1">
                  <a:effectLst/>
                  <a:ea typeface="Times New Roman" panose="02020603050405020304" pitchFamily="18" charset="0"/>
                  <a:cs typeface="Times New Roman" panose="02020603050405020304" pitchFamily="18" charset="0"/>
                </a:rPr>
                <a:t>N2= N</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Times New Roman" panose="02020603050405020304" pitchFamily="18"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850" name="Rectángulo 849"/>
            <xdr:cNvSpPr/>
          </xdr:nvSpPr>
          <xdr:spPr>
            <a:xfrm>
              <a:off x="8305800" y="84486750"/>
              <a:ext cx="2513330" cy="217043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b="1">
                  <a:effectLst/>
                  <a:ea typeface="Times New Roman" panose="02020603050405020304" pitchFamily="18"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b="1" i="0">
                  <a:effectLst/>
                  <a:latin typeface="Cambria Math" panose="02040503050406030204" pitchFamily="18" charset="0"/>
                  <a:ea typeface="Times New Roman" panose="02020603050405020304" pitchFamily="18" charset="0"/>
                  <a:cs typeface="Times New Roman" panose="02020603050405020304" pitchFamily="18" charset="0"/>
                </a:rPr>
                <a:t>𝑪𝑯𝟒</a:t>
              </a:r>
              <a:r>
                <a:rPr lang="es-EC" sz="1100" b="1" i="0">
                  <a:effectLst/>
                  <a:latin typeface="Cambria Math" panose="02040503050406030204" pitchFamily="18" charset="0"/>
                  <a:ea typeface="Times New Roman" panose="02020603050405020304" pitchFamily="18" charset="0"/>
                  <a:cs typeface="Times New Roman" panose="02020603050405020304" pitchFamily="18" charset="0"/>
                </a:rPr>
                <a:t>=</a:t>
              </a:r>
              <a:r>
                <a:rPr lang="es-EC" sz="1100" b="1">
                  <a:effectLst/>
                  <a:ea typeface="Times New Roman" panose="02020603050405020304" pitchFamily="18" charset="0"/>
                  <a:cs typeface="Times New Roman" panose="02020603050405020304" pitchFamily="18" charset="0"/>
                </a:rPr>
                <a:t> a</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b="1">
                  <a:effectLst/>
                  <a:ea typeface="Times New Roman" panose="02020603050405020304" pitchFamily="18" charset="0"/>
                  <a:cs typeface="Times New Roman" panose="02020603050405020304" pitchFamily="18" charset="0"/>
                </a:rPr>
                <a:t>O2= b</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b="1">
                  <a:effectLst/>
                  <a:ea typeface="Times New Roman" panose="02020603050405020304" pitchFamily="18" charset="0"/>
                  <a:cs typeface="Times New Roman" panose="02020603050405020304" pitchFamily="18" charset="0"/>
                </a:rPr>
                <a:t>CO2= c</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b="1">
                  <a:effectLst/>
                  <a:ea typeface="Times New Roman" panose="02020603050405020304" pitchFamily="18" charset="0"/>
                  <a:cs typeface="Times New Roman" panose="02020603050405020304" pitchFamily="18" charset="0"/>
                </a:rPr>
                <a:t>H2O=D</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b="1">
                  <a:effectLst/>
                  <a:ea typeface="Times New Roman" panose="02020603050405020304" pitchFamily="18" charset="0"/>
                  <a:cs typeface="Times New Roman" panose="02020603050405020304" pitchFamily="18" charset="0"/>
                </a:rPr>
                <a:t>Co=e</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b="1">
                  <a:effectLst/>
                  <a:ea typeface="Times New Roman" panose="02020603050405020304" pitchFamily="18" charset="0"/>
                  <a:cs typeface="Times New Roman" panose="02020603050405020304" pitchFamily="18" charset="0"/>
                </a:rPr>
                <a:t>N2= N</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Times New Roman" panose="02020603050405020304" pitchFamily="18"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161925</xdr:colOff>
      <xdr:row>459</xdr:row>
      <xdr:rowOff>123825</xdr:rowOff>
    </xdr:from>
    <xdr:to>
      <xdr:col>11</xdr:col>
      <xdr:colOff>185421</xdr:colOff>
      <xdr:row>468</xdr:row>
      <xdr:rowOff>14605</xdr:rowOff>
    </xdr:to>
    <xdr:grpSp>
      <xdr:nvGrpSpPr>
        <xdr:cNvPr id="851" name="Grupo 850"/>
        <xdr:cNvGrpSpPr/>
      </xdr:nvGrpSpPr>
      <xdr:grpSpPr>
        <a:xfrm>
          <a:off x="3686175" y="87953850"/>
          <a:ext cx="2900046" cy="1652905"/>
          <a:chOff x="0" y="0"/>
          <a:chExt cx="2843326" cy="1605517"/>
        </a:xfrm>
      </xdr:grpSpPr>
      <mc:AlternateContent xmlns:mc="http://schemas.openxmlformats.org/markup-compatibility/2006" xmlns:a14="http://schemas.microsoft.com/office/drawing/2010/main">
        <mc:Choice Requires="a14">
          <xdr:sp macro="" textlink="">
            <xdr:nvSpPr>
              <xdr:cNvPr id="852" name="Rectángulo 851"/>
              <xdr:cNvSpPr/>
            </xdr:nvSpPr>
            <xdr:spPr>
              <a:xfrm>
                <a:off x="0" y="0"/>
                <a:ext cx="2513330" cy="1605517"/>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tabLst>
                    <a:tab pos="1095375" algn="l"/>
                    <a:tab pos="5943600" algn="r"/>
                  </a:tabLst>
                </a:pPr>
                <a14:m>
                  <m:oMathPara xmlns:m="http://schemas.openxmlformats.org/officeDocument/2006/math">
                    <m:oMathParaPr>
                      <m:jc m:val="centerGroup"/>
                    </m:oMathParaPr>
                    <m:oMath xmlns:m="http://schemas.openxmlformats.org/officeDocument/2006/math">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𝑅𝑒𝑎𝑐𝑐𝑖𝑜𝑛</m:t>
                      </m:r>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 </m:t>
                      </m:r>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𝑞𝑢𝑖𝑚𝑖𝑐𝑎</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14:m>
                  <m:oMathPara xmlns:m="http://schemas.openxmlformats.org/officeDocument/2006/math">
                    <m:oMathParaPr>
                      <m:jc m:val="centerGroup"/>
                    </m:oMathParaPr>
                    <m:oMath xmlns:m="http://schemas.openxmlformats.org/officeDocument/2006/math">
                      <m:r>
                        <a:rPr lang="es-419" sz="1100" i="1">
                          <a:solidFill>
                            <a:srgbClr val="FF0000"/>
                          </a:solidFill>
                          <a:effectLst/>
                          <a:latin typeface="Cambria Math" panose="02040503050406030204" pitchFamily="18" charset="0"/>
                          <a:ea typeface="Calibri" panose="020F0502020204030204" pitchFamily="34" charset="0"/>
                          <a:cs typeface="Times New Roman" panose="02020603050405020304" pitchFamily="18" charset="0"/>
                        </a:rPr>
                        <m:t>1</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𝐶𝐻</m:t>
                      </m:r>
                      <m:r>
                        <a:rPr lang="es-419" sz="1100" i="1">
                          <a:effectLst/>
                          <a:latin typeface="Cambria Math" panose="02040503050406030204" pitchFamily="18" charset="0"/>
                          <a:ea typeface="Calibri" panose="020F0502020204030204" pitchFamily="34" charset="0"/>
                          <a:cs typeface="Times New Roman" panose="02020603050405020304" pitchFamily="18" charset="0"/>
                        </a:rPr>
                        <m:t>4+2</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𝑂</m:t>
                      </m:r>
                      <m:r>
                        <a:rPr lang="es-419" sz="1100" i="1">
                          <a:effectLst/>
                          <a:latin typeface="Cambria Math" panose="02040503050406030204" pitchFamily="18" charset="0"/>
                          <a:ea typeface="Calibri" panose="020F0502020204030204" pitchFamily="34" charset="0"/>
                          <a:cs typeface="Times New Roman" panose="02020603050405020304" pitchFamily="18" charset="0"/>
                        </a:rPr>
                        <m:t>2=&gt;1</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𝐶𝑂</m:t>
                      </m:r>
                      <m:r>
                        <a:rPr lang="es-419" sz="1100" i="1">
                          <a:effectLst/>
                          <a:latin typeface="Cambria Math" panose="02040503050406030204" pitchFamily="18" charset="0"/>
                          <a:ea typeface="Calibri" panose="020F0502020204030204" pitchFamily="34" charset="0"/>
                          <a:cs typeface="Times New Roman" panose="02020603050405020304" pitchFamily="18" charset="0"/>
                        </a:rPr>
                        <m:t>2+2</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𝐻</m:t>
                      </m:r>
                      <m:r>
                        <a:rPr lang="es-419" sz="1100" i="1">
                          <a:effectLst/>
                          <a:latin typeface="Cambria Math" panose="02040503050406030204" pitchFamily="18" charset="0"/>
                          <a:ea typeface="Calibri" panose="020F0502020204030204" pitchFamily="34" charset="0"/>
                          <a:cs typeface="Times New Roman" panose="02020603050405020304" pitchFamily="18" charset="0"/>
                        </a:rPr>
                        <m:t>20</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14:m>
                  <m:oMathPara xmlns:m="http://schemas.openxmlformats.org/officeDocument/2006/math">
                    <m:oMathParaPr>
                      <m:jc m:val="centerGroup"/>
                    </m:oMathParaPr>
                    <m:oMath xmlns:m="http://schemas.openxmlformats.org/officeDocument/2006/math">
                      <m:r>
                        <a:rPr lang="es-419" sz="1100" i="1">
                          <a:solidFill>
                            <a:srgbClr val="FF0000"/>
                          </a:solidFill>
                          <a:effectLst/>
                          <a:latin typeface="Cambria Math" panose="02040503050406030204" pitchFamily="18" charset="0"/>
                          <a:ea typeface="Calibri" panose="020F0502020204030204" pitchFamily="34" charset="0"/>
                          <a:cs typeface="Times New Roman" panose="02020603050405020304" pitchFamily="18" charset="0"/>
                        </a:rPr>
                        <m:t>1</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𝐶𝐻</m:t>
                      </m:r>
                      <m:r>
                        <a:rPr lang="es-419" sz="1100" i="1">
                          <a:effectLst/>
                          <a:latin typeface="Cambria Math" panose="02040503050406030204" pitchFamily="18" charset="0"/>
                          <a:ea typeface="Calibri" panose="020F0502020204030204" pitchFamily="34" charset="0"/>
                          <a:cs typeface="Times New Roman" panose="02020603050405020304" pitchFamily="18" charset="0"/>
                        </a:rPr>
                        <m:t>4+1.5</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𝑂</m:t>
                      </m:r>
                      <m:r>
                        <a:rPr lang="es-419" sz="1100" i="1">
                          <a:effectLst/>
                          <a:latin typeface="Cambria Math" panose="02040503050406030204" pitchFamily="18" charset="0"/>
                          <a:ea typeface="Calibri" panose="020F0502020204030204" pitchFamily="34" charset="0"/>
                          <a:cs typeface="Times New Roman" panose="02020603050405020304" pitchFamily="18" charset="0"/>
                        </a:rPr>
                        <m:t>2=&gt;1</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𝐶𝑂</m:t>
                      </m:r>
                      <m:r>
                        <a:rPr lang="es-419" sz="1100" i="1">
                          <a:effectLst/>
                          <a:latin typeface="Cambria Math" panose="02040503050406030204" pitchFamily="18" charset="0"/>
                          <a:ea typeface="Calibri" panose="020F0502020204030204" pitchFamily="34" charset="0"/>
                          <a:cs typeface="Times New Roman" panose="02020603050405020304" pitchFamily="18" charset="0"/>
                        </a:rPr>
                        <m:t>+2</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𝐻</m:t>
                      </m:r>
                      <m:r>
                        <a:rPr lang="es-419" sz="1100" i="1">
                          <a:effectLst/>
                          <a:latin typeface="Cambria Math" panose="02040503050406030204" pitchFamily="18" charset="0"/>
                          <a:ea typeface="Calibri" panose="020F0502020204030204" pitchFamily="34" charset="0"/>
                          <a:cs typeface="Times New Roman" panose="02020603050405020304" pitchFamily="18" charset="0"/>
                        </a:rPr>
                        <m:t>20</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14:m>
                  <m:oMathPara xmlns:m="http://schemas.openxmlformats.org/officeDocument/2006/math">
                    <m:oMathParaPr>
                      <m:jc m:val="centerGroup"/>
                    </m:oMathParaPr>
                    <m:oMath xmlns:m="http://schemas.openxmlformats.org/officeDocument/2006/math">
                      <m:r>
                        <a:rPr lang="es-419" sz="1100" i="1">
                          <a:solidFill>
                            <a:srgbClr val="FF0000"/>
                          </a:solidFill>
                          <a:effectLst/>
                          <a:latin typeface="Cambria Math" panose="02040503050406030204" pitchFamily="18" charset="0"/>
                          <a:ea typeface="Calibri" panose="020F0502020204030204" pitchFamily="34" charset="0"/>
                          <a:cs typeface="Times New Roman" panose="02020603050405020304" pitchFamily="18" charset="0"/>
                        </a:rPr>
                        <m:t>1</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𝑎</m:t>
                      </m:r>
                      <m:r>
                        <a:rPr lang="es-419" sz="1100" i="1">
                          <a:effectLst/>
                          <a:latin typeface="Cambria Math" panose="02040503050406030204" pitchFamily="18" charset="0"/>
                          <a:ea typeface="Calibri" panose="020F0502020204030204" pitchFamily="34" charset="0"/>
                          <a:cs typeface="Times New Roman" panose="02020603050405020304" pitchFamily="18" charset="0"/>
                        </a:rPr>
                        <m:t>+2</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𝑏</m:t>
                      </m:r>
                      <m:r>
                        <a:rPr lang="es-419" sz="1100" i="1">
                          <a:effectLst/>
                          <a:latin typeface="Cambria Math" panose="02040503050406030204" pitchFamily="18" charset="0"/>
                          <a:ea typeface="Calibri" panose="020F0502020204030204" pitchFamily="34" charset="0"/>
                          <a:cs typeface="Times New Roman" panose="02020603050405020304" pitchFamily="18" charset="0"/>
                        </a:rPr>
                        <m:t>=&gt;1</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𝑐</m:t>
                      </m:r>
                      <m:r>
                        <a:rPr lang="es-419" sz="1100" i="1">
                          <a:effectLst/>
                          <a:latin typeface="Cambria Math" panose="02040503050406030204" pitchFamily="18" charset="0"/>
                          <a:ea typeface="Calibri" panose="020F0502020204030204" pitchFamily="34" charset="0"/>
                          <a:cs typeface="Times New Roman" panose="02020603050405020304" pitchFamily="18" charset="0"/>
                        </a:rPr>
                        <m:t>+2</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𝐷</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14:m>
                  <m:oMathPara xmlns:m="http://schemas.openxmlformats.org/officeDocument/2006/math">
                    <m:oMathParaPr>
                      <m:jc m:val="centerGroup"/>
                    </m:oMathParaPr>
                    <m:oMath xmlns:m="http://schemas.openxmlformats.org/officeDocument/2006/math">
                      <m:r>
                        <a:rPr lang="es-419" sz="1100" i="1">
                          <a:solidFill>
                            <a:srgbClr val="FF0000"/>
                          </a:solidFill>
                          <a:effectLst/>
                          <a:latin typeface="Cambria Math" panose="02040503050406030204" pitchFamily="18" charset="0"/>
                          <a:ea typeface="Calibri" panose="020F0502020204030204" pitchFamily="34" charset="0"/>
                          <a:cs typeface="Times New Roman" panose="02020603050405020304" pitchFamily="18" charset="0"/>
                        </a:rPr>
                        <m:t>1</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𝑎</m:t>
                      </m:r>
                      <m:r>
                        <a:rPr lang="es-419" sz="1100" i="1">
                          <a:effectLst/>
                          <a:latin typeface="Cambria Math" panose="02040503050406030204" pitchFamily="18" charset="0"/>
                          <a:ea typeface="Calibri" panose="020F0502020204030204" pitchFamily="34" charset="0"/>
                          <a:cs typeface="Times New Roman" panose="02020603050405020304" pitchFamily="18" charset="0"/>
                        </a:rPr>
                        <m:t>+1.5</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𝑏</m:t>
                      </m:r>
                      <m:r>
                        <a:rPr lang="es-419" sz="1100" i="1">
                          <a:effectLst/>
                          <a:latin typeface="Cambria Math" panose="02040503050406030204" pitchFamily="18" charset="0"/>
                          <a:ea typeface="Calibri" panose="020F0502020204030204" pitchFamily="34" charset="0"/>
                          <a:cs typeface="Times New Roman" panose="02020603050405020304" pitchFamily="18" charset="0"/>
                        </a:rPr>
                        <m:t>=&gt;1</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𝑒</m:t>
                      </m:r>
                      <m:r>
                        <a:rPr lang="es-419" sz="1100" i="1">
                          <a:effectLst/>
                          <a:latin typeface="Cambria Math" panose="02040503050406030204" pitchFamily="18" charset="0"/>
                          <a:ea typeface="Calibri" panose="020F0502020204030204" pitchFamily="34" charset="0"/>
                          <a:cs typeface="Times New Roman" panose="02020603050405020304" pitchFamily="18" charset="0"/>
                        </a:rPr>
                        <m:t>+2</m:t>
                      </m:r>
                      <m:r>
                        <a:rPr lang="es-419" sz="1100" i="1">
                          <a:effectLst/>
                          <a:latin typeface="Cambria Math" panose="02040503050406030204" pitchFamily="18" charset="0"/>
                          <a:ea typeface="Calibri" panose="020F0502020204030204" pitchFamily="34" charset="0"/>
                          <a:cs typeface="Times New Roman" panose="02020603050405020304" pitchFamily="18" charset="0"/>
                        </a:rPr>
                        <m:t>𝐷</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852" name="Rectángulo 851"/>
              <xdr:cNvSpPr/>
            </xdr:nvSpPr>
            <xdr:spPr>
              <a:xfrm>
                <a:off x="0" y="0"/>
                <a:ext cx="2513330" cy="1605517"/>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tabLst>
                    <a:tab pos="1095375" algn="l"/>
                    <a:tab pos="5943600" algn="r"/>
                  </a:tabLst>
                </a:pP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𝑅𝑒𝑎𝑐𝑐𝑖𝑜𝑛 𝑞𝑢𝑖𝑚𝑖𝑐𝑎</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r>
                  <a:rPr lang="es-419" sz="1100" i="0">
                    <a:solidFill>
                      <a:srgbClr val="FF0000"/>
                    </a:solidFill>
                    <a:effectLst/>
                    <a:latin typeface="Cambria Math" panose="02040503050406030204" pitchFamily="18" charset="0"/>
                    <a:ea typeface="Calibri" panose="020F0502020204030204" pitchFamily="34" charset="0"/>
                    <a:cs typeface="Times New Roman" panose="02020603050405020304" pitchFamily="18" charset="0"/>
                  </a:rPr>
                  <a:t>1</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𝐶𝐻4+</a:t>
                </a:r>
                <a:r>
                  <a:rPr lang="es-419" sz="1100" i="0">
                    <a:solidFill>
                      <a:srgbClr val="FF0000"/>
                    </a:solidFill>
                    <a:effectLst/>
                    <a:latin typeface="Cambria Math" panose="02040503050406030204" pitchFamily="18" charset="0"/>
                    <a:ea typeface="Calibri" panose="020F0502020204030204" pitchFamily="34" charset="0"/>
                    <a:cs typeface="Times New Roman" panose="02020603050405020304" pitchFamily="18" charset="0"/>
                  </a:rPr>
                  <a:t>2</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𝑂2=&gt;</a:t>
                </a:r>
                <a:r>
                  <a:rPr lang="es-419" sz="1100" i="0">
                    <a:solidFill>
                      <a:srgbClr val="FF0000"/>
                    </a:solidFill>
                    <a:effectLst/>
                    <a:latin typeface="Cambria Math" panose="02040503050406030204" pitchFamily="18" charset="0"/>
                    <a:ea typeface="Calibri" panose="020F0502020204030204" pitchFamily="34" charset="0"/>
                    <a:cs typeface="Times New Roman" panose="02020603050405020304" pitchFamily="18" charset="0"/>
                  </a:rPr>
                  <a:t>1</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𝐶𝑂2+</a:t>
                </a:r>
                <a:r>
                  <a:rPr lang="es-419" sz="1100" i="0">
                    <a:solidFill>
                      <a:srgbClr val="FF0000"/>
                    </a:solidFill>
                    <a:effectLst/>
                    <a:latin typeface="Cambria Math" panose="02040503050406030204" pitchFamily="18" charset="0"/>
                    <a:ea typeface="Calibri" panose="020F0502020204030204" pitchFamily="34" charset="0"/>
                    <a:cs typeface="Times New Roman" panose="02020603050405020304" pitchFamily="18" charset="0"/>
                  </a:rPr>
                  <a:t>2</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𝐻20</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r>
                  <a:rPr lang="es-419" sz="1100" i="0">
                    <a:solidFill>
                      <a:srgbClr val="FF0000"/>
                    </a:solidFill>
                    <a:effectLst/>
                    <a:latin typeface="Cambria Math" panose="02040503050406030204" pitchFamily="18" charset="0"/>
                    <a:ea typeface="Calibri" panose="020F0502020204030204" pitchFamily="34" charset="0"/>
                    <a:cs typeface="Times New Roman" panose="02020603050405020304" pitchFamily="18" charset="0"/>
                  </a:rPr>
                  <a:t>1</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𝐶𝐻4+</a:t>
                </a:r>
                <a:r>
                  <a:rPr lang="es-419" sz="1100" i="0">
                    <a:solidFill>
                      <a:srgbClr val="FF0000"/>
                    </a:solidFill>
                    <a:effectLst/>
                    <a:latin typeface="Cambria Math" panose="02040503050406030204" pitchFamily="18" charset="0"/>
                    <a:ea typeface="Calibri" panose="020F0502020204030204" pitchFamily="34" charset="0"/>
                    <a:cs typeface="Times New Roman" panose="02020603050405020304" pitchFamily="18" charset="0"/>
                  </a:rPr>
                  <a:t>1.5</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𝑂2=&gt;</a:t>
                </a:r>
                <a:r>
                  <a:rPr lang="es-419" sz="1100" i="0">
                    <a:solidFill>
                      <a:srgbClr val="FF0000"/>
                    </a:solidFill>
                    <a:effectLst/>
                    <a:latin typeface="Cambria Math" panose="02040503050406030204" pitchFamily="18" charset="0"/>
                    <a:ea typeface="Calibri" panose="020F0502020204030204" pitchFamily="34" charset="0"/>
                    <a:cs typeface="Times New Roman" panose="02020603050405020304" pitchFamily="18" charset="0"/>
                  </a:rPr>
                  <a:t>1</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𝐶𝑂+</a:t>
                </a:r>
                <a:r>
                  <a:rPr lang="es-419" sz="1100" i="0">
                    <a:solidFill>
                      <a:srgbClr val="FF0000"/>
                    </a:solidFill>
                    <a:effectLst/>
                    <a:latin typeface="Cambria Math" panose="02040503050406030204" pitchFamily="18" charset="0"/>
                    <a:ea typeface="Calibri" panose="020F0502020204030204" pitchFamily="34" charset="0"/>
                    <a:cs typeface="Times New Roman" panose="02020603050405020304" pitchFamily="18" charset="0"/>
                  </a:rPr>
                  <a:t>2</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𝐻20</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r>
                  <a:rPr lang="es-419" sz="1100" i="0">
                    <a:solidFill>
                      <a:srgbClr val="FF0000"/>
                    </a:solidFill>
                    <a:effectLst/>
                    <a:latin typeface="Cambria Math" panose="02040503050406030204" pitchFamily="18" charset="0"/>
                    <a:ea typeface="Calibri" panose="020F0502020204030204" pitchFamily="34" charset="0"/>
                    <a:cs typeface="Times New Roman" panose="02020603050405020304" pitchFamily="18" charset="0"/>
                  </a:rPr>
                  <a:t>1</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𝑎+</a:t>
                </a:r>
                <a:r>
                  <a:rPr lang="es-419" sz="1100" i="0">
                    <a:solidFill>
                      <a:srgbClr val="FF0000"/>
                    </a:solidFill>
                    <a:effectLst/>
                    <a:latin typeface="Cambria Math" panose="02040503050406030204" pitchFamily="18" charset="0"/>
                    <a:ea typeface="Calibri" panose="020F0502020204030204" pitchFamily="34" charset="0"/>
                    <a:cs typeface="Times New Roman" panose="02020603050405020304" pitchFamily="18" charset="0"/>
                  </a:rPr>
                  <a:t>2</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𝑏=&gt;</a:t>
                </a:r>
                <a:r>
                  <a:rPr lang="es-419" sz="1100" i="0">
                    <a:solidFill>
                      <a:srgbClr val="FF0000"/>
                    </a:solidFill>
                    <a:effectLst/>
                    <a:latin typeface="Cambria Math" panose="02040503050406030204" pitchFamily="18" charset="0"/>
                    <a:ea typeface="Calibri" panose="020F0502020204030204" pitchFamily="34" charset="0"/>
                    <a:cs typeface="Times New Roman" panose="02020603050405020304" pitchFamily="18" charset="0"/>
                  </a:rPr>
                  <a:t>1</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𝑐+</a:t>
                </a:r>
                <a:r>
                  <a:rPr lang="es-419" sz="1100" i="0">
                    <a:solidFill>
                      <a:srgbClr val="FF0000"/>
                    </a:solidFill>
                    <a:effectLst/>
                    <a:latin typeface="Cambria Math" panose="02040503050406030204" pitchFamily="18" charset="0"/>
                    <a:ea typeface="Calibri" panose="020F0502020204030204" pitchFamily="34" charset="0"/>
                    <a:cs typeface="Times New Roman" panose="02020603050405020304" pitchFamily="18" charset="0"/>
                  </a:rPr>
                  <a:t>2</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𝐷</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tabLst>
                    <a:tab pos="1095375" algn="l"/>
                    <a:tab pos="5943600" algn="r"/>
                  </a:tabLst>
                </a:pPr>
                <a:r>
                  <a:rPr lang="es-419" sz="1100" i="0">
                    <a:solidFill>
                      <a:srgbClr val="FF0000"/>
                    </a:solidFill>
                    <a:effectLst/>
                    <a:latin typeface="Cambria Math" panose="02040503050406030204" pitchFamily="18" charset="0"/>
                    <a:ea typeface="Calibri" panose="020F0502020204030204" pitchFamily="34" charset="0"/>
                    <a:cs typeface="Times New Roman" panose="02020603050405020304" pitchFamily="18" charset="0"/>
                  </a:rPr>
                  <a:t>1</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𝑎+</a:t>
                </a:r>
                <a:r>
                  <a:rPr lang="es-419" sz="1100" i="0">
                    <a:solidFill>
                      <a:srgbClr val="FF0000"/>
                    </a:solidFill>
                    <a:effectLst/>
                    <a:latin typeface="Cambria Math" panose="02040503050406030204" pitchFamily="18" charset="0"/>
                    <a:ea typeface="Calibri" panose="020F0502020204030204" pitchFamily="34" charset="0"/>
                    <a:cs typeface="Times New Roman" panose="02020603050405020304" pitchFamily="18" charset="0"/>
                  </a:rPr>
                  <a:t>1.5</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𝑏=&gt;</a:t>
                </a:r>
                <a:r>
                  <a:rPr lang="es-419" sz="1100" i="0">
                    <a:solidFill>
                      <a:srgbClr val="FF0000"/>
                    </a:solidFill>
                    <a:effectLst/>
                    <a:latin typeface="Cambria Math" panose="02040503050406030204" pitchFamily="18" charset="0"/>
                    <a:ea typeface="Calibri" panose="020F0502020204030204" pitchFamily="34" charset="0"/>
                    <a:cs typeface="Times New Roman" panose="02020603050405020304" pitchFamily="18" charset="0"/>
                  </a:rPr>
                  <a:t>1</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𝑒+</a:t>
                </a:r>
                <a:r>
                  <a:rPr lang="es-419" sz="1100" i="0">
                    <a:solidFill>
                      <a:srgbClr val="FF0000"/>
                    </a:solidFill>
                    <a:effectLst/>
                    <a:latin typeface="Cambria Math" panose="02040503050406030204" pitchFamily="18" charset="0"/>
                    <a:ea typeface="Calibri" panose="020F0502020204030204" pitchFamily="34" charset="0"/>
                    <a:cs typeface="Times New Roman" panose="02020603050405020304" pitchFamily="18" charset="0"/>
                  </a:rPr>
                  <a:t>2</a:t>
                </a:r>
                <a:r>
                  <a:rPr lang="es-419" sz="1100" i="0">
                    <a:effectLst/>
                    <a:latin typeface="Cambria Math" panose="02040503050406030204" pitchFamily="18" charset="0"/>
                    <a:ea typeface="Calibri" panose="020F0502020204030204" pitchFamily="34" charset="0"/>
                    <a:cs typeface="Times New Roman" panose="02020603050405020304" pitchFamily="18" charset="0"/>
                  </a:rPr>
                  <a:t>𝐷</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xdr:sp macro="" textlink="">
        <xdr:nvSpPr>
          <xdr:cNvPr id="853" name="Rectángulo 852"/>
          <xdr:cNvSpPr/>
        </xdr:nvSpPr>
        <xdr:spPr>
          <a:xfrm>
            <a:off x="2352676" y="257143"/>
            <a:ext cx="462072" cy="265814"/>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EC.1</a:t>
            </a:r>
          </a:p>
        </xdr:txBody>
      </xdr:sp>
      <xdr:sp macro="" textlink="">
        <xdr:nvSpPr>
          <xdr:cNvPr id="854" name="Rectángulo 853"/>
          <xdr:cNvSpPr/>
        </xdr:nvSpPr>
        <xdr:spPr>
          <a:xfrm>
            <a:off x="2381254" y="561948"/>
            <a:ext cx="462072" cy="265814"/>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EC.2</a:t>
            </a:r>
          </a:p>
        </xdr:txBody>
      </xdr:sp>
    </xdr:grpSp>
    <xdr:clientData/>
  </xdr:twoCellAnchor>
  <xdr:twoCellAnchor>
    <xdr:from>
      <xdr:col>12</xdr:col>
      <xdr:colOff>238125</xdr:colOff>
      <xdr:row>461</xdr:row>
      <xdr:rowOff>9525</xdr:rowOff>
    </xdr:from>
    <xdr:to>
      <xdr:col>16</xdr:col>
      <xdr:colOff>255905</xdr:colOff>
      <xdr:row>466</xdr:row>
      <xdr:rowOff>133350</xdr:rowOff>
    </xdr:to>
    <xdr:grpSp>
      <xdr:nvGrpSpPr>
        <xdr:cNvPr id="855" name="Grupo 854"/>
        <xdr:cNvGrpSpPr/>
      </xdr:nvGrpSpPr>
      <xdr:grpSpPr>
        <a:xfrm>
          <a:off x="7267575" y="88220550"/>
          <a:ext cx="2513330" cy="1123950"/>
          <a:chOff x="0" y="-47625"/>
          <a:chExt cx="2513330" cy="1076325"/>
        </a:xfrm>
      </xdr:grpSpPr>
      <mc:AlternateContent xmlns:mc="http://schemas.openxmlformats.org/markup-compatibility/2006" xmlns:a14="http://schemas.microsoft.com/office/drawing/2010/main">
        <mc:Choice Requires="a14">
          <xdr:sp macro="" textlink="">
            <xdr:nvSpPr>
              <xdr:cNvPr id="856" name="Rectángulo 855"/>
              <xdr:cNvSpPr/>
            </xdr:nvSpPr>
            <xdr:spPr>
              <a:xfrm>
                <a:off x="0" y="0"/>
                <a:ext cx="2513330" cy="10287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07000"/>
                  </a:lnSpc>
                  <a:spcAft>
                    <a:spcPts val="800"/>
                  </a:spcAft>
                  <a:tabLst>
                    <a:tab pos="1095375" algn="l"/>
                    <a:tab pos="5943600" algn="r"/>
                  </a:tabLst>
                </a:pPr>
                <a14:m>
                  <m:oMathPara xmlns:m="http://schemas.openxmlformats.org/officeDocument/2006/math">
                    <m:oMathParaPr>
                      <m:jc m:val="centerGroup"/>
                    </m:oMathParaPr>
                    <m:oMath xmlns:m="http://schemas.openxmlformats.org/officeDocument/2006/math">
                      <m:f>
                        <m:fPr>
                          <m:ctrlPr>
                            <a:rPr lang="es-EC" sz="1100" i="1">
                              <a:effectLst/>
                              <a:latin typeface="Cambria Math" panose="02040503050406030204" pitchFamily="18" charset="0"/>
                              <a:ea typeface="Times New Roman" panose="02020603050405020304" pitchFamily="18" charset="0"/>
                              <a:cs typeface="Times New Roman" panose="02020603050405020304" pitchFamily="18" charset="0"/>
                            </a:rPr>
                          </m:ctrlPr>
                        </m:fPr>
                        <m:num>
                          <m:sSubSup>
                            <m:sSubSupPr>
                              <m:ctrlPr>
                                <a:rPr lang="es-EC" sz="1100"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𝑅</m:t>
                              </m:r>
                            </m:e>
                            <m:sub>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𝑎</m:t>
                              </m:r>
                            </m:sub>
                            <m:sup>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1</m:t>
                              </m:r>
                            </m:sup>
                          </m:sSubSup>
                        </m:num>
                        <m:den>
                          <m:r>
                            <a:rPr lang="es-EC" sz="1100" b="0" i="1">
                              <a:effectLst/>
                              <a:latin typeface="Cambria Math" panose="02040503050406030204" pitchFamily="18" charset="0"/>
                              <a:ea typeface="Times New Roman" panose="02020603050405020304" pitchFamily="18" charset="0"/>
                              <a:cs typeface="Times New Roman" panose="02020603050405020304" pitchFamily="18" charset="0"/>
                            </a:rPr>
                            <m:t>−</m:t>
                          </m:r>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1</m:t>
                          </m:r>
                        </m:den>
                      </m:f>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m:t>
                      </m:r>
                      <m:f>
                        <m:fPr>
                          <m:ctrlPr>
                            <a:rPr lang="es-EC" sz="1100" i="1">
                              <a:effectLst/>
                              <a:latin typeface="Cambria Math" panose="02040503050406030204" pitchFamily="18" charset="0"/>
                              <a:ea typeface="Times New Roman" panose="02020603050405020304" pitchFamily="18" charset="0"/>
                              <a:cs typeface="Times New Roman" panose="02020603050405020304" pitchFamily="18" charset="0"/>
                            </a:rPr>
                          </m:ctrlPr>
                        </m:fPr>
                        <m:num>
                          <m:sSubSup>
                            <m:sSubSupPr>
                              <m:ctrlPr>
                                <a:rPr lang="es-EC" sz="1100"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𝑅</m:t>
                              </m:r>
                            </m:e>
                            <m:sub>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𝑏</m:t>
                              </m:r>
                            </m:sub>
                            <m:sup>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1</m:t>
                              </m:r>
                            </m:sup>
                          </m:sSubSup>
                        </m:num>
                        <m:den>
                          <m:r>
                            <a:rPr lang="es-EC" sz="1100" b="0" i="1">
                              <a:effectLst/>
                              <a:latin typeface="Cambria Math" panose="02040503050406030204" pitchFamily="18" charset="0"/>
                              <a:ea typeface="Times New Roman" panose="02020603050405020304" pitchFamily="18" charset="0"/>
                              <a:cs typeface="Times New Roman" panose="02020603050405020304" pitchFamily="18" charset="0"/>
                            </a:rPr>
                            <m:t>−</m:t>
                          </m:r>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2</m:t>
                          </m:r>
                        </m:den>
                      </m:f>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m:t>
                      </m:r>
                      <m:f>
                        <m:fPr>
                          <m:ctrlPr>
                            <a:rPr lang="es-EC" sz="1100" i="1">
                              <a:effectLst/>
                              <a:latin typeface="Cambria Math" panose="02040503050406030204" pitchFamily="18" charset="0"/>
                              <a:ea typeface="Times New Roman" panose="02020603050405020304" pitchFamily="18" charset="0"/>
                              <a:cs typeface="Times New Roman" panose="02020603050405020304" pitchFamily="18" charset="0"/>
                            </a:rPr>
                          </m:ctrlPr>
                        </m:fPr>
                        <m:num>
                          <m:sSubSup>
                            <m:sSubSupPr>
                              <m:ctrlPr>
                                <a:rPr lang="es-EC" sz="1100"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𝑅</m:t>
                              </m:r>
                            </m:e>
                            <m:sub>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𝑐</m:t>
                              </m:r>
                            </m:sub>
                            <m:sup>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1</m:t>
                              </m:r>
                            </m:sup>
                          </m:sSubSup>
                        </m:num>
                        <m:den>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1</m:t>
                          </m:r>
                        </m:den>
                      </m:f>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m:t>
                      </m:r>
                      <m:f>
                        <m:fPr>
                          <m:ctrlPr>
                            <a:rPr lang="es-EC" sz="1100" i="1">
                              <a:effectLst/>
                              <a:latin typeface="Cambria Math" panose="02040503050406030204" pitchFamily="18" charset="0"/>
                              <a:ea typeface="Times New Roman" panose="02020603050405020304" pitchFamily="18" charset="0"/>
                              <a:cs typeface="Times New Roman" panose="02020603050405020304" pitchFamily="18" charset="0"/>
                            </a:rPr>
                          </m:ctrlPr>
                        </m:fPr>
                        <m:num>
                          <m:sSubSup>
                            <m:sSubSupPr>
                              <m:ctrlPr>
                                <a:rPr lang="es-EC" sz="1100"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𝑅</m:t>
                              </m:r>
                            </m:e>
                            <m:sub>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𝐷</m:t>
                              </m:r>
                            </m:sub>
                            <m:sup>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1</m:t>
                              </m:r>
                            </m:sup>
                          </m:sSubSup>
                        </m:num>
                        <m:den>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2</m:t>
                          </m:r>
                        </m:den>
                      </m:f>
                    </m:oMath>
                  </m:oMathPara>
                </a14:m>
                <a:endParaRPr lang="es-EC" sz="1100">
                  <a:effectLst/>
                  <a:ea typeface="Calibri" panose="020F0502020204030204" pitchFamily="34" charset="0"/>
                  <a:cs typeface="Times New Roman" panose="02020603050405020304" pitchFamily="18" charset="0"/>
                </a:endParaRPr>
              </a:p>
              <a:p>
                <a:pPr>
                  <a:lnSpc>
                    <a:spcPct val="107000"/>
                  </a:lnSpc>
                  <a:spcAft>
                    <a:spcPts val="800"/>
                  </a:spcAft>
                  <a:tabLst>
                    <a:tab pos="1095375" algn="l"/>
                    <a:tab pos="5943600" algn="r"/>
                  </a:tabLst>
                </a:pPr>
                <a14:m>
                  <m:oMathPara xmlns:m="http://schemas.openxmlformats.org/officeDocument/2006/math">
                    <m:oMathParaPr>
                      <m:jc m:val="centerGroup"/>
                    </m:oMathParaPr>
                    <m:oMath xmlns:m="http://schemas.openxmlformats.org/officeDocument/2006/math">
                      <m:f>
                        <m:fPr>
                          <m:ctrlPr>
                            <a:rPr lang="es-EC" sz="1100" i="1">
                              <a:effectLst/>
                              <a:latin typeface="Cambria Math" panose="02040503050406030204" pitchFamily="18" charset="0"/>
                              <a:ea typeface="Times New Roman" panose="02020603050405020304" pitchFamily="18" charset="0"/>
                              <a:cs typeface="Times New Roman" panose="02020603050405020304" pitchFamily="18" charset="0"/>
                            </a:rPr>
                          </m:ctrlPr>
                        </m:fPr>
                        <m:num>
                          <m:sSubSup>
                            <m:sSubSupPr>
                              <m:ctrlPr>
                                <a:rPr lang="es-EC" sz="1100"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𝑅</m:t>
                              </m:r>
                            </m:e>
                            <m:sub>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𝑎</m:t>
                              </m:r>
                            </m:sub>
                            <m:sup>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2</m:t>
                              </m:r>
                            </m:sup>
                          </m:sSubSup>
                        </m:num>
                        <m:den>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−1</m:t>
                          </m:r>
                        </m:den>
                      </m:f>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m:t>
                      </m:r>
                      <m:f>
                        <m:fPr>
                          <m:ctrlPr>
                            <a:rPr lang="es-EC" sz="1100" i="1">
                              <a:effectLst/>
                              <a:latin typeface="Cambria Math" panose="02040503050406030204" pitchFamily="18" charset="0"/>
                              <a:ea typeface="Times New Roman" panose="02020603050405020304" pitchFamily="18" charset="0"/>
                              <a:cs typeface="Times New Roman" panose="02020603050405020304" pitchFamily="18" charset="0"/>
                            </a:rPr>
                          </m:ctrlPr>
                        </m:fPr>
                        <m:num>
                          <m:sSubSup>
                            <m:sSubSupPr>
                              <m:ctrlPr>
                                <a:rPr lang="es-EC" sz="1100"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𝑅</m:t>
                              </m:r>
                            </m:e>
                            <m:sub>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𝑏</m:t>
                              </m:r>
                            </m:sub>
                            <m:sup>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2</m:t>
                              </m:r>
                            </m:sup>
                          </m:sSubSup>
                        </m:num>
                        <m:den>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−1.5</m:t>
                          </m:r>
                        </m:den>
                      </m:f>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m:t>
                      </m:r>
                      <m:f>
                        <m:fPr>
                          <m:ctrlPr>
                            <a:rPr lang="es-EC" sz="1100" i="1">
                              <a:effectLst/>
                              <a:latin typeface="Cambria Math" panose="02040503050406030204" pitchFamily="18" charset="0"/>
                              <a:ea typeface="Times New Roman" panose="02020603050405020304" pitchFamily="18" charset="0"/>
                              <a:cs typeface="Times New Roman" panose="02020603050405020304" pitchFamily="18" charset="0"/>
                            </a:rPr>
                          </m:ctrlPr>
                        </m:fPr>
                        <m:num>
                          <m:sSubSup>
                            <m:sSubSupPr>
                              <m:ctrlPr>
                                <a:rPr lang="es-EC" sz="1100"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𝑅</m:t>
                              </m:r>
                            </m:e>
                            <m:sub>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𝑒</m:t>
                              </m:r>
                            </m:sub>
                            <m:sup>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2</m:t>
                              </m:r>
                            </m:sup>
                          </m:sSubSup>
                        </m:num>
                        <m:den>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1</m:t>
                          </m:r>
                        </m:den>
                      </m:f>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m:t>
                      </m:r>
                      <m:f>
                        <m:fPr>
                          <m:ctrlPr>
                            <a:rPr lang="es-EC" sz="1100" i="1">
                              <a:effectLst/>
                              <a:latin typeface="Cambria Math" panose="02040503050406030204" pitchFamily="18" charset="0"/>
                              <a:ea typeface="Times New Roman" panose="02020603050405020304" pitchFamily="18" charset="0"/>
                              <a:cs typeface="Times New Roman" panose="02020603050405020304" pitchFamily="18" charset="0"/>
                            </a:rPr>
                          </m:ctrlPr>
                        </m:fPr>
                        <m:num>
                          <m:sSubSup>
                            <m:sSubSupPr>
                              <m:ctrlPr>
                                <a:rPr lang="es-EC" sz="1100"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𝑅</m:t>
                              </m:r>
                            </m:e>
                            <m:sub>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𝐷</m:t>
                              </m:r>
                            </m:sub>
                            <m:sup>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2</m:t>
                              </m:r>
                            </m:sup>
                          </m:sSubSup>
                        </m:num>
                        <m:den>
                          <m:r>
                            <a:rPr lang="es-419" sz="1100" i="1">
                              <a:effectLst/>
                              <a:latin typeface="Cambria Math" panose="02040503050406030204" pitchFamily="18" charset="0"/>
                              <a:ea typeface="Times New Roman" panose="02020603050405020304" pitchFamily="18" charset="0"/>
                              <a:cs typeface="Times New Roman" panose="02020603050405020304" pitchFamily="18" charset="0"/>
                            </a:rPr>
                            <m:t>2</m:t>
                          </m:r>
                        </m:den>
                      </m:f>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856" name="Rectángulo 855"/>
              <xdr:cNvSpPr/>
            </xdr:nvSpPr>
            <xdr:spPr>
              <a:xfrm>
                <a:off x="0" y="0"/>
                <a:ext cx="2513330" cy="10287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07000"/>
                  </a:lnSpc>
                  <a:spcAft>
                    <a:spcPts val="800"/>
                  </a:spcAft>
                  <a:tabLst>
                    <a:tab pos="1095375" algn="l"/>
                    <a:tab pos="5943600" algn="r"/>
                  </a:tabLst>
                </a:pPr>
                <a:r>
                  <a:rPr lang="es-EC" sz="1100" i="0">
                    <a:effectLst/>
                    <a:latin typeface="Cambria Math" panose="02040503050406030204" pitchFamily="18" charset="0"/>
                    <a:cs typeface="Times New Roman" panose="02020603050405020304" pitchFamily="18" charset="0"/>
                  </a:rPr>
                  <a:t>(</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𝑅</a:t>
                </a:r>
                <a:r>
                  <a:rPr lang="es-EC" sz="1100"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𝑎^1</a:t>
                </a:r>
                <a:r>
                  <a:rPr lang="es-EC" sz="1100" i="0">
                    <a:effectLst/>
                    <a:latin typeface="Cambria Math" panose="02040503050406030204" pitchFamily="18" charset="0"/>
                    <a:ea typeface="Times New Roman" panose="02020603050405020304" pitchFamily="18" charset="0"/>
                    <a:cs typeface="Times New Roman" panose="02020603050405020304" pitchFamily="18" charset="0"/>
                  </a:rPr>
                  <a:t>)/(</a:t>
                </a:r>
                <a:r>
                  <a:rPr lang="es-EC" sz="1100" b="0"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1</a:t>
                </a:r>
                <a:r>
                  <a:rPr lang="es-EC" sz="1100"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a:t>
                </a:r>
                <a:r>
                  <a:rPr lang="es-EC" sz="1100" i="0">
                    <a:effectLst/>
                    <a:latin typeface="Cambria Math" panose="02040503050406030204" pitchFamily="18" charset="0"/>
                    <a:cs typeface="Times New Roman" panose="02020603050405020304" pitchFamily="18" charset="0"/>
                  </a:rPr>
                  <a:t>(</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𝑅</a:t>
                </a:r>
                <a:r>
                  <a:rPr lang="es-EC" sz="1100"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𝑏^1</a:t>
                </a:r>
                <a:r>
                  <a:rPr lang="es-EC" sz="1100" i="0">
                    <a:effectLst/>
                    <a:latin typeface="Cambria Math" panose="02040503050406030204" pitchFamily="18" charset="0"/>
                    <a:ea typeface="Times New Roman" panose="02020603050405020304" pitchFamily="18" charset="0"/>
                    <a:cs typeface="Times New Roman" panose="02020603050405020304" pitchFamily="18" charset="0"/>
                  </a:rPr>
                  <a:t>)/(</a:t>
                </a:r>
                <a:r>
                  <a:rPr lang="es-EC" sz="1100" b="0"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2</a:t>
                </a:r>
                <a:r>
                  <a:rPr lang="es-EC" sz="1100"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a:t>
                </a:r>
                <a:r>
                  <a:rPr lang="es-EC" sz="1100" i="0">
                    <a:effectLst/>
                    <a:latin typeface="Cambria Math" panose="02040503050406030204" pitchFamily="18" charset="0"/>
                    <a:cs typeface="Times New Roman" panose="02020603050405020304" pitchFamily="18" charset="0"/>
                  </a:rPr>
                  <a:t>(</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𝑅</a:t>
                </a:r>
                <a:r>
                  <a:rPr lang="es-EC" sz="1100"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𝑐^1</a:t>
                </a:r>
                <a:r>
                  <a:rPr lang="es-EC" sz="1100"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1=</a:t>
                </a:r>
                <a:r>
                  <a:rPr lang="es-EC" sz="1100" i="0">
                    <a:effectLst/>
                    <a:latin typeface="Cambria Math" panose="02040503050406030204" pitchFamily="18" charset="0"/>
                    <a:cs typeface="Times New Roman" panose="02020603050405020304" pitchFamily="18" charset="0"/>
                  </a:rPr>
                  <a:t>(</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𝑅</a:t>
                </a:r>
                <a:r>
                  <a:rPr lang="es-EC" sz="1100"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𝐷^1</a:t>
                </a:r>
                <a:r>
                  <a:rPr lang="es-EC" sz="1100"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2</a:t>
                </a:r>
                <a:endParaRPr lang="es-EC" sz="1100">
                  <a:effectLst/>
                  <a:ea typeface="Calibri" panose="020F0502020204030204" pitchFamily="34" charset="0"/>
                  <a:cs typeface="Times New Roman" panose="02020603050405020304" pitchFamily="18" charset="0"/>
                </a:endParaRPr>
              </a:p>
              <a:p>
                <a:pPr>
                  <a:lnSpc>
                    <a:spcPct val="107000"/>
                  </a:lnSpc>
                  <a:spcAft>
                    <a:spcPts val="800"/>
                  </a:spcAft>
                  <a:tabLst>
                    <a:tab pos="1095375" algn="l"/>
                    <a:tab pos="5943600" algn="r"/>
                  </a:tabLst>
                </a:pPr>
                <a:r>
                  <a:rPr lang="es-EC" sz="1100" i="0">
                    <a:effectLst/>
                    <a:latin typeface="Cambria Math" panose="02040503050406030204" pitchFamily="18" charset="0"/>
                    <a:cs typeface="Times New Roman" panose="02020603050405020304" pitchFamily="18" charset="0"/>
                  </a:rPr>
                  <a:t>(</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𝑅</a:t>
                </a:r>
                <a:r>
                  <a:rPr lang="es-EC" sz="1100"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𝑎^2</a:t>
                </a:r>
                <a:r>
                  <a:rPr lang="es-EC" sz="1100"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−1</a:t>
                </a:r>
                <a:r>
                  <a:rPr lang="es-EC" sz="1100"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a:t>
                </a:r>
                <a:r>
                  <a:rPr lang="es-EC" sz="1100" i="0">
                    <a:effectLst/>
                    <a:latin typeface="Cambria Math" panose="02040503050406030204" pitchFamily="18" charset="0"/>
                    <a:cs typeface="Times New Roman" panose="02020603050405020304" pitchFamily="18" charset="0"/>
                  </a:rPr>
                  <a:t>(</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𝑅</a:t>
                </a:r>
                <a:r>
                  <a:rPr lang="es-EC" sz="1100"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𝑏^2</a:t>
                </a:r>
                <a:r>
                  <a:rPr lang="es-EC" sz="1100"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−1.5</a:t>
                </a:r>
                <a:r>
                  <a:rPr lang="es-EC" sz="1100"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a:t>
                </a:r>
                <a:r>
                  <a:rPr lang="es-EC" sz="1100" i="0">
                    <a:effectLst/>
                    <a:latin typeface="Cambria Math" panose="02040503050406030204" pitchFamily="18" charset="0"/>
                    <a:cs typeface="Times New Roman" panose="02020603050405020304" pitchFamily="18" charset="0"/>
                  </a:rPr>
                  <a:t>(</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𝑅</a:t>
                </a:r>
                <a:r>
                  <a:rPr lang="es-EC" sz="1100"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𝑒^2</a:t>
                </a:r>
                <a:r>
                  <a:rPr lang="es-EC" sz="1100"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1=</a:t>
                </a:r>
                <a:r>
                  <a:rPr lang="es-EC" sz="1100" i="0">
                    <a:effectLst/>
                    <a:latin typeface="Cambria Math" panose="02040503050406030204" pitchFamily="18" charset="0"/>
                    <a:cs typeface="Times New Roman" panose="02020603050405020304" pitchFamily="18" charset="0"/>
                  </a:rPr>
                  <a:t>(</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𝑅</a:t>
                </a:r>
                <a:r>
                  <a:rPr lang="es-EC" sz="1100"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𝐷^2</a:t>
                </a:r>
                <a:r>
                  <a:rPr lang="es-EC" sz="1100" i="0">
                    <a:effectLst/>
                    <a:latin typeface="Cambria Math" panose="02040503050406030204" pitchFamily="18" charset="0"/>
                    <a:ea typeface="Times New Roman" panose="02020603050405020304" pitchFamily="18" charset="0"/>
                    <a:cs typeface="Times New Roman" panose="02020603050405020304" pitchFamily="18" charset="0"/>
                  </a:rPr>
                  <a:t>)/</a:t>
                </a:r>
                <a:r>
                  <a:rPr lang="es-419" sz="1100" i="0">
                    <a:effectLst/>
                    <a:latin typeface="Cambria Math" panose="02040503050406030204" pitchFamily="18" charset="0"/>
                    <a:ea typeface="Times New Roman" panose="02020603050405020304" pitchFamily="18" charset="0"/>
                    <a:cs typeface="Times New Roman" panose="02020603050405020304" pitchFamily="18" charset="0"/>
                  </a:rPr>
                  <a:t>2</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xdr:sp macro="" textlink="">
        <xdr:nvSpPr>
          <xdr:cNvPr id="857" name="Rectángulo 856"/>
          <xdr:cNvSpPr/>
        </xdr:nvSpPr>
        <xdr:spPr>
          <a:xfrm>
            <a:off x="1981200" y="-47625"/>
            <a:ext cx="461645" cy="26543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EC.1</a:t>
            </a:r>
          </a:p>
        </xdr:txBody>
      </xdr:sp>
      <xdr:sp macro="" textlink="">
        <xdr:nvSpPr>
          <xdr:cNvPr id="858" name="Rectángulo 857"/>
          <xdr:cNvSpPr/>
        </xdr:nvSpPr>
        <xdr:spPr>
          <a:xfrm>
            <a:off x="1990725" y="381000"/>
            <a:ext cx="462072" cy="265814"/>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EC.2</a:t>
            </a:r>
          </a:p>
        </xdr:txBody>
      </xdr:sp>
    </xdr:grpSp>
    <xdr:clientData/>
  </xdr:twoCellAnchor>
  <xdr:twoCellAnchor>
    <xdr:from>
      <xdr:col>0</xdr:col>
      <xdr:colOff>9525</xdr:colOff>
      <xdr:row>441</xdr:row>
      <xdr:rowOff>180976</xdr:rowOff>
    </xdr:from>
    <xdr:to>
      <xdr:col>1</xdr:col>
      <xdr:colOff>19050</xdr:colOff>
      <xdr:row>442</xdr:row>
      <xdr:rowOff>85725</xdr:rowOff>
    </xdr:to>
    <xdr:sp macro="" textlink="">
      <xdr:nvSpPr>
        <xdr:cNvPr id="866" name="Rectángulo 865"/>
        <xdr:cNvSpPr/>
      </xdr:nvSpPr>
      <xdr:spPr>
        <a:xfrm>
          <a:off x="9525" y="84582001"/>
          <a:ext cx="790575" cy="9524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100" b="1">
              <a:effectLst/>
              <a:ea typeface="Calibri" panose="020F0502020204030204" pitchFamily="34" charset="0"/>
              <a:cs typeface="Times New Roman" panose="02020603050405020304" pitchFamily="18" charset="0"/>
            </a:rPr>
            <a:t>F</a:t>
          </a:r>
          <a:r>
            <a:rPr lang="en-US" sz="1200" b="1">
              <a:effectLst/>
              <a:ea typeface="Calibri" panose="020F0502020204030204" pitchFamily="34" charset="0"/>
              <a:cs typeface="Times New Roman" panose="02020603050405020304" pitchFamily="18" charset="0"/>
            </a:rPr>
            <a:t> </a:t>
          </a:r>
          <a:r>
            <a:rPr lang="en-US" sz="1200" b="1" baseline="-25000">
              <a:effectLst/>
              <a:ea typeface="Calibri" panose="020F0502020204030204" pitchFamily="34" charset="0"/>
              <a:cs typeface="Times New Roman" panose="02020603050405020304" pitchFamily="18" charset="0"/>
            </a:rPr>
            <a:t>Secado</a:t>
          </a: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clientData/>
  </xdr:twoCellAnchor>
  <xdr:twoCellAnchor>
    <xdr:from>
      <xdr:col>0</xdr:col>
      <xdr:colOff>123825</xdr:colOff>
      <xdr:row>443</xdr:row>
      <xdr:rowOff>180976</xdr:rowOff>
    </xdr:from>
    <xdr:to>
      <xdr:col>1</xdr:col>
      <xdr:colOff>38100</xdr:colOff>
      <xdr:row>444</xdr:row>
      <xdr:rowOff>95250</xdr:rowOff>
    </xdr:to>
    <mc:AlternateContent xmlns:mc="http://schemas.openxmlformats.org/markup-compatibility/2006" xmlns:a14="http://schemas.microsoft.com/office/drawing/2010/main">
      <mc:Choice Requires="a14">
        <xdr:sp macro="" textlink="">
          <xdr:nvSpPr>
            <xdr:cNvPr id="867" name="Rectángulo 866"/>
            <xdr:cNvSpPr/>
          </xdr:nvSpPr>
          <xdr:spPr>
            <a:xfrm>
              <a:off x="123825" y="84963001"/>
              <a:ext cx="695325" cy="10477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14:m>
                <m:oMathPara xmlns:m="http://schemas.openxmlformats.org/officeDocument/2006/math">
                  <m:oMathParaPr>
                    <m:jc m:val="centerGroup"/>
                  </m:oMathParaPr>
                  <m:oMath xmlns:m="http://schemas.openxmlformats.org/officeDocument/2006/math">
                    <m:sSubSup>
                      <m:sSubSupPr>
                        <m:ctrlPr>
                          <a:rPr lang="es-EC" sz="11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100" b="1" i="1">
                            <a:effectLst/>
                            <a:latin typeface="Cambria Math" panose="02040503050406030204" pitchFamily="18" charset="0"/>
                            <a:ea typeface="Times New Roman" panose="02020603050405020304" pitchFamily="18" charset="0"/>
                            <a:cs typeface="Times New Roman" panose="02020603050405020304" pitchFamily="18" charset="0"/>
                          </a:rPr>
                          <m:t>𝑿</m:t>
                        </m:r>
                      </m:e>
                      <m:sub>
                        <m:r>
                          <a:rPr lang="es-419" sz="1100" b="1" i="1">
                            <a:effectLst/>
                            <a:latin typeface="Cambria Math" panose="02040503050406030204" pitchFamily="18" charset="0"/>
                            <a:ea typeface="Times New Roman" panose="02020603050405020304" pitchFamily="18" charset="0"/>
                            <a:cs typeface="Times New Roman" panose="02020603050405020304" pitchFamily="18" charset="0"/>
                          </a:rPr>
                          <m:t>𝑪𝑯</m:t>
                        </m:r>
                        <m:r>
                          <a:rPr lang="es-419" sz="1100" b="1" i="1">
                            <a:effectLst/>
                            <a:latin typeface="Cambria Math" panose="02040503050406030204" pitchFamily="18" charset="0"/>
                            <a:ea typeface="Times New Roman" panose="02020603050405020304" pitchFamily="18" charset="0"/>
                            <a:cs typeface="Times New Roman" panose="02020603050405020304" pitchFamily="18" charset="0"/>
                          </a:rPr>
                          <m:t>𝟒</m:t>
                        </m:r>
                      </m:sub>
                      <m:sup>
                        <m:r>
                          <a:rPr lang="es-419" sz="1100" b="1" i="1">
                            <a:effectLst/>
                            <a:latin typeface="Cambria Math" panose="02040503050406030204" pitchFamily="18" charset="0"/>
                            <a:ea typeface="Times New Roman" panose="02020603050405020304" pitchFamily="18" charset="0"/>
                            <a:cs typeface="Times New Roman" panose="02020603050405020304" pitchFamily="18" charset="0"/>
                          </a:rPr>
                          <m:t>𝑪</m:t>
                        </m:r>
                      </m:sup>
                    </m:sSubSup>
                    <m:r>
                      <a:rPr lang="es-419" sz="1100" b="1" i="1">
                        <a:effectLst/>
                        <a:latin typeface="Cambria Math" panose="02040503050406030204" pitchFamily="18" charset="0"/>
                        <a:ea typeface="Times New Roman" panose="02020603050405020304" pitchFamily="18" charset="0"/>
                        <a:cs typeface="Times New Roman" panose="02020603050405020304" pitchFamily="18" charset="0"/>
                      </a:rPr>
                      <m:t>=</m:t>
                    </m:r>
                  </m:oMath>
                </m:oMathPara>
              </a14:m>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mc:Choice>
      <mc:Fallback xmlns="">
        <xdr:sp macro="" textlink="">
          <xdr:nvSpPr>
            <xdr:cNvPr id="867" name="Rectángulo 866"/>
            <xdr:cNvSpPr/>
          </xdr:nvSpPr>
          <xdr:spPr>
            <a:xfrm>
              <a:off x="123825" y="84963001"/>
              <a:ext cx="695325" cy="10477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b="1" i="0">
                  <a:effectLst/>
                  <a:latin typeface="Cambria Math" panose="02040503050406030204" pitchFamily="18" charset="0"/>
                  <a:ea typeface="Times New Roman" panose="02020603050405020304" pitchFamily="18" charset="0"/>
                  <a:cs typeface="Times New Roman" panose="02020603050405020304" pitchFamily="18" charset="0"/>
                </a:rPr>
                <a:t>𝑿</a:t>
              </a:r>
              <a:r>
                <a:rPr lang="es-EC" sz="11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100" b="1" i="0">
                  <a:effectLst/>
                  <a:latin typeface="Cambria Math" panose="02040503050406030204" pitchFamily="18" charset="0"/>
                  <a:ea typeface="Times New Roman" panose="02020603050405020304" pitchFamily="18" charset="0"/>
                  <a:cs typeface="Times New Roman" panose="02020603050405020304" pitchFamily="18" charset="0"/>
                </a:rPr>
                <a:t>𝑪𝑯𝟒^𝑪=</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mc:Fallback>
    </mc:AlternateContent>
    <xdr:clientData/>
  </xdr:twoCellAnchor>
  <xdr:twoCellAnchor>
    <xdr:from>
      <xdr:col>0</xdr:col>
      <xdr:colOff>190500</xdr:colOff>
      <xdr:row>445</xdr:row>
      <xdr:rowOff>180976</xdr:rowOff>
    </xdr:from>
    <xdr:to>
      <xdr:col>0</xdr:col>
      <xdr:colOff>752475</xdr:colOff>
      <xdr:row>447</xdr:row>
      <xdr:rowOff>0</xdr:rowOff>
    </xdr:to>
    <mc:AlternateContent xmlns:mc="http://schemas.openxmlformats.org/markup-compatibility/2006" xmlns:a14="http://schemas.microsoft.com/office/drawing/2010/main">
      <mc:Choice Requires="a14">
        <xdr:sp macro="" textlink="">
          <xdr:nvSpPr>
            <xdr:cNvPr id="874" name="Rectángulo 873"/>
            <xdr:cNvSpPr/>
          </xdr:nvSpPr>
          <xdr:spPr>
            <a:xfrm>
              <a:off x="190500" y="85344001"/>
              <a:ext cx="561975" cy="20002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14:m>
                <m:oMath xmlns:m="http://schemas.openxmlformats.org/officeDocument/2006/math">
                  <m:sSubSup>
                    <m:sSubSupPr>
                      <m:ctrlPr>
                        <a:rPr lang="es-EC" sz="11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1100" b="1" i="1">
                          <a:effectLst/>
                          <a:latin typeface="Cambria Math" panose="02040503050406030204" pitchFamily="18" charset="0"/>
                          <a:ea typeface="Times New Roman" panose="02020603050405020304" pitchFamily="18" charset="0"/>
                          <a:cs typeface="Times New Roman" panose="02020603050405020304" pitchFamily="18" charset="0"/>
                        </a:rPr>
                        <m:t>𝑿</m:t>
                      </m:r>
                    </m:e>
                    <m:sub>
                      <m:r>
                        <a:rPr lang="es-419" sz="1100" b="1" i="1">
                          <a:effectLst/>
                          <a:latin typeface="Cambria Math" panose="02040503050406030204" pitchFamily="18" charset="0"/>
                          <a:ea typeface="Times New Roman" panose="02020603050405020304" pitchFamily="18" charset="0"/>
                          <a:cs typeface="Times New Roman" panose="02020603050405020304" pitchFamily="18" charset="0"/>
                        </a:rPr>
                        <m:t>𝑵</m:t>
                      </m:r>
                      <m:r>
                        <a:rPr lang="es-419" sz="1100" b="1" i="1">
                          <a:effectLst/>
                          <a:latin typeface="Cambria Math" panose="02040503050406030204" pitchFamily="18" charset="0"/>
                          <a:ea typeface="Times New Roman" panose="02020603050405020304" pitchFamily="18" charset="0"/>
                          <a:cs typeface="Times New Roman" panose="02020603050405020304" pitchFamily="18" charset="0"/>
                        </a:rPr>
                        <m:t>𝟐</m:t>
                      </m:r>
                    </m:sub>
                    <m:sup>
                      <m:r>
                        <a:rPr lang="es-419" sz="1100" b="1" i="1">
                          <a:effectLst/>
                          <a:latin typeface="Cambria Math" panose="02040503050406030204" pitchFamily="18" charset="0"/>
                          <a:ea typeface="Times New Roman" panose="02020603050405020304" pitchFamily="18" charset="0"/>
                          <a:cs typeface="Times New Roman" panose="02020603050405020304" pitchFamily="18" charset="0"/>
                        </a:rPr>
                        <m:t>𝑪</m:t>
                      </m:r>
                    </m:sup>
                  </m:sSubSup>
                  <m:r>
                    <a:rPr lang="es-EC" sz="1100" b="1" i="1">
                      <a:effectLst/>
                      <a:latin typeface="Cambria Math" panose="02040503050406030204" pitchFamily="18" charset="0"/>
                      <a:ea typeface="Times New Roman" panose="02020603050405020304" pitchFamily="18" charset="0"/>
                      <a:cs typeface="Times New Roman" panose="02020603050405020304" pitchFamily="18" charset="0"/>
                    </a:rPr>
                    <m:t>=</m:t>
                  </m:r>
                </m:oMath>
              </a14:m>
              <a:r>
                <a:rPr lang="es-EC" sz="1100" b="1">
                  <a:effectLst/>
                  <a:ea typeface="Times New Roman" panose="02020603050405020304" pitchFamily="18" charset="0"/>
                  <a:cs typeface="Times New Roman" panose="02020603050405020304" pitchFamily="18" charset="0"/>
                </a:rPr>
                <a:t> </a:t>
              </a:r>
              <a:r>
                <a:rPr lang="es-EC" sz="1000" b="1">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mc:Choice>
      <mc:Fallback xmlns="">
        <xdr:sp macro="" textlink="">
          <xdr:nvSpPr>
            <xdr:cNvPr id="874" name="Rectángulo 873"/>
            <xdr:cNvSpPr/>
          </xdr:nvSpPr>
          <xdr:spPr>
            <a:xfrm>
              <a:off x="190500" y="85344001"/>
              <a:ext cx="561975" cy="20002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100" b="1" i="0">
                  <a:effectLst/>
                  <a:latin typeface="Cambria Math" panose="02040503050406030204" pitchFamily="18" charset="0"/>
                  <a:ea typeface="Times New Roman" panose="02020603050405020304" pitchFamily="18" charset="0"/>
                  <a:cs typeface="Times New Roman" panose="02020603050405020304" pitchFamily="18" charset="0"/>
                </a:rPr>
                <a:t>𝑿</a:t>
              </a:r>
              <a:r>
                <a:rPr lang="es-EC" sz="11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1100" b="1" i="0">
                  <a:effectLst/>
                  <a:latin typeface="Cambria Math" panose="02040503050406030204" pitchFamily="18" charset="0"/>
                  <a:ea typeface="Times New Roman" panose="02020603050405020304" pitchFamily="18" charset="0"/>
                  <a:cs typeface="Times New Roman" panose="02020603050405020304" pitchFamily="18" charset="0"/>
                </a:rPr>
                <a:t>𝑵𝟐^𝑪</a:t>
              </a:r>
              <a:r>
                <a:rPr lang="es-EC" sz="1100" b="1" i="0">
                  <a:effectLst/>
                  <a:latin typeface="Cambria Math" panose="02040503050406030204" pitchFamily="18" charset="0"/>
                  <a:ea typeface="Times New Roman" panose="02020603050405020304" pitchFamily="18" charset="0"/>
                  <a:cs typeface="Times New Roman" panose="02020603050405020304" pitchFamily="18" charset="0"/>
                </a:rPr>
                <a:t>=</a:t>
              </a:r>
              <a:r>
                <a:rPr lang="es-EC" sz="1100" b="1">
                  <a:effectLst/>
                  <a:ea typeface="Times New Roman" panose="02020603050405020304" pitchFamily="18" charset="0"/>
                  <a:cs typeface="Times New Roman" panose="02020603050405020304" pitchFamily="18" charset="0"/>
                </a:rPr>
                <a:t> </a:t>
              </a:r>
              <a:r>
                <a:rPr lang="es-EC" sz="1000" b="1">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mc:Fallback>
    </mc:AlternateContent>
    <xdr:clientData/>
  </xdr:twoCellAnchor>
  <xdr:twoCellAnchor>
    <xdr:from>
      <xdr:col>0</xdr:col>
      <xdr:colOff>76201</xdr:colOff>
      <xdr:row>449</xdr:row>
      <xdr:rowOff>104776</xdr:rowOff>
    </xdr:from>
    <xdr:to>
      <xdr:col>1</xdr:col>
      <xdr:colOff>95251</xdr:colOff>
      <xdr:row>450</xdr:row>
      <xdr:rowOff>85725</xdr:rowOff>
    </xdr:to>
    <mc:AlternateContent xmlns:mc="http://schemas.openxmlformats.org/markup-compatibility/2006" xmlns:a14="http://schemas.microsoft.com/office/drawing/2010/main">
      <mc:Choice Requires="a14">
        <xdr:sp macro="" textlink="">
          <xdr:nvSpPr>
            <xdr:cNvPr id="875" name="Rectángulo 874"/>
            <xdr:cNvSpPr/>
          </xdr:nvSpPr>
          <xdr:spPr>
            <a:xfrm>
              <a:off x="76201" y="86029801"/>
              <a:ext cx="800100" cy="17144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14:m>
                <m:oMath xmlns:m="http://schemas.openxmlformats.org/officeDocument/2006/math">
                  <m:sSubSup>
                    <m:sSubSupPr>
                      <m:ctrlPr>
                        <a:rPr lang="es-EC" sz="9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𝑿</m:t>
                      </m:r>
                    </m:e>
                    <m:sub>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𝑶</m:t>
                      </m:r>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𝟐</m:t>
                      </m:r>
                    </m:sub>
                    <m:sup>
                      <m:r>
                        <a:rPr lang="es-EC" sz="900" b="1" i="1">
                          <a:effectLst/>
                          <a:latin typeface="Cambria Math" panose="02040503050406030204" pitchFamily="18" charset="0"/>
                          <a:ea typeface="Times New Roman" panose="02020603050405020304" pitchFamily="18" charset="0"/>
                          <a:cs typeface="Times New Roman" panose="02020603050405020304" pitchFamily="18" charset="0"/>
                        </a:rPr>
                        <m:t>𝑻</m:t>
                      </m:r>
                    </m:sup>
                  </m:sSubSup>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m:t>
                  </m:r>
                </m:oMath>
              </a14:m>
              <a:r>
                <a:rPr lang="en-US" sz="1000" b="1">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875" name="Rectángulo 874"/>
            <xdr:cNvSpPr/>
          </xdr:nvSpPr>
          <xdr:spPr>
            <a:xfrm>
              <a:off x="76201" y="86029801"/>
              <a:ext cx="800100" cy="17144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900" b="1" i="0">
                  <a:effectLst/>
                  <a:latin typeface="Cambria Math" panose="02040503050406030204" pitchFamily="18" charset="0"/>
                  <a:ea typeface="Times New Roman" panose="02020603050405020304" pitchFamily="18" charset="0"/>
                  <a:cs typeface="Times New Roman" panose="02020603050405020304" pitchFamily="18" charset="0"/>
                </a:rPr>
                <a:t>𝑿</a:t>
              </a:r>
              <a:r>
                <a:rPr lang="es-EC" sz="9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900" b="1" i="0">
                  <a:effectLst/>
                  <a:latin typeface="Cambria Math" panose="02040503050406030204" pitchFamily="18" charset="0"/>
                  <a:ea typeface="Times New Roman" panose="02020603050405020304" pitchFamily="18" charset="0"/>
                  <a:cs typeface="Times New Roman" panose="02020603050405020304" pitchFamily="18" charset="0"/>
                </a:rPr>
                <a:t>𝑶𝟐^</a:t>
              </a:r>
              <a:r>
                <a:rPr lang="es-EC" sz="900" b="1" i="0">
                  <a:effectLst/>
                  <a:latin typeface="Cambria Math" panose="02040503050406030204" pitchFamily="18" charset="0"/>
                  <a:ea typeface="Times New Roman" panose="02020603050405020304" pitchFamily="18" charset="0"/>
                  <a:cs typeface="Times New Roman" panose="02020603050405020304" pitchFamily="18" charset="0"/>
                </a:rPr>
                <a:t>𝑻</a:t>
              </a:r>
              <a:r>
                <a:rPr lang="es-419" sz="900" b="1" i="0">
                  <a:effectLst/>
                  <a:latin typeface="Cambria Math" panose="02040503050406030204" pitchFamily="18" charset="0"/>
                  <a:ea typeface="Times New Roman" panose="02020603050405020304" pitchFamily="18" charset="0"/>
                  <a:cs typeface="Times New Roman" panose="02020603050405020304" pitchFamily="18" charset="0"/>
                </a:rPr>
                <a:t>=</a:t>
              </a:r>
              <a:r>
                <a:rPr lang="en-US" sz="1000" b="1">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0</xdr:col>
      <xdr:colOff>9525</xdr:colOff>
      <xdr:row>451</xdr:row>
      <xdr:rowOff>76202</xdr:rowOff>
    </xdr:from>
    <xdr:to>
      <xdr:col>1</xdr:col>
      <xdr:colOff>95250</xdr:colOff>
      <xdr:row>452</xdr:row>
      <xdr:rowOff>9526</xdr:rowOff>
    </xdr:to>
    <mc:AlternateContent xmlns:mc="http://schemas.openxmlformats.org/markup-compatibility/2006" xmlns:a14="http://schemas.microsoft.com/office/drawing/2010/main">
      <mc:Choice Requires="a14">
        <xdr:sp macro="" textlink="">
          <xdr:nvSpPr>
            <xdr:cNvPr id="876" name="Rectángulo 875"/>
            <xdr:cNvSpPr/>
          </xdr:nvSpPr>
          <xdr:spPr>
            <a:xfrm>
              <a:off x="9525" y="86382227"/>
              <a:ext cx="866775" cy="12382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14:m>
                <m:oMath xmlns:m="http://schemas.openxmlformats.org/officeDocument/2006/math">
                  <m:sSubSup>
                    <m:sSubSupPr>
                      <m:ctrlPr>
                        <a:rPr lang="es-EC" sz="900" b="1" i="1">
                          <a:effectLst/>
                          <a:latin typeface="Cambria Math" panose="02040503050406030204" pitchFamily="18" charset="0"/>
                          <a:ea typeface="Times New Roman" panose="02020603050405020304" pitchFamily="18" charset="0"/>
                          <a:cs typeface="Times New Roman" panose="02020603050405020304" pitchFamily="18" charset="0"/>
                        </a:rPr>
                      </m:ctrlPr>
                    </m:sSubSupPr>
                    <m:e>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𝑿</m:t>
                      </m:r>
                    </m:e>
                    <m:sub>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𝑵</m:t>
                      </m:r>
                      <m:r>
                        <a:rPr lang="es-419" sz="900" b="1" i="1">
                          <a:effectLst/>
                          <a:latin typeface="Cambria Math" panose="02040503050406030204" pitchFamily="18" charset="0"/>
                          <a:ea typeface="Times New Roman" panose="02020603050405020304" pitchFamily="18" charset="0"/>
                          <a:cs typeface="Times New Roman" panose="02020603050405020304" pitchFamily="18" charset="0"/>
                        </a:rPr>
                        <m:t>𝟐</m:t>
                      </m:r>
                    </m:sub>
                    <m:sup>
                      <m:r>
                        <a:rPr lang="es-EC" sz="900" b="1" i="1">
                          <a:effectLst/>
                          <a:latin typeface="Cambria Math" panose="02040503050406030204" pitchFamily="18" charset="0"/>
                          <a:ea typeface="Times New Roman" panose="02020603050405020304" pitchFamily="18" charset="0"/>
                          <a:cs typeface="Times New Roman" panose="02020603050405020304" pitchFamily="18" charset="0"/>
                        </a:rPr>
                        <m:t>𝑻</m:t>
                      </m:r>
                    </m:sup>
                  </m:sSubSup>
                  <m:r>
                    <a:rPr lang="en-US" sz="900" b="1" i="1">
                      <a:effectLst/>
                      <a:latin typeface="Cambria Math" panose="02040503050406030204" pitchFamily="18" charset="0"/>
                      <a:ea typeface="Times New Roman" panose="02020603050405020304" pitchFamily="18" charset="0"/>
                      <a:cs typeface="Times New Roman" panose="02020603050405020304" pitchFamily="18" charset="0"/>
                    </a:rPr>
                    <m:t>=</m:t>
                  </m:r>
                </m:oMath>
              </a14:m>
              <a:r>
                <a:rPr lang="en-US" sz="900" b="1">
                  <a:effectLst/>
                  <a:ea typeface="Times New Roman" panose="02020603050405020304" pitchFamily="18"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000" b="1">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Choice>
      <mc:Fallback xmlns="">
        <xdr:sp macro="" textlink="">
          <xdr:nvSpPr>
            <xdr:cNvPr id="876" name="Rectángulo 875"/>
            <xdr:cNvSpPr/>
          </xdr:nvSpPr>
          <xdr:spPr>
            <a:xfrm>
              <a:off x="9525" y="86382227"/>
              <a:ext cx="866775" cy="12382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900" b="1" i="0">
                  <a:effectLst/>
                  <a:latin typeface="Cambria Math" panose="02040503050406030204" pitchFamily="18" charset="0"/>
                  <a:ea typeface="Times New Roman" panose="02020603050405020304" pitchFamily="18" charset="0"/>
                  <a:cs typeface="Times New Roman" panose="02020603050405020304" pitchFamily="18" charset="0"/>
                </a:rPr>
                <a:t>𝑿</a:t>
              </a:r>
              <a:r>
                <a:rPr lang="es-EC" sz="900" b="1" i="0">
                  <a:effectLst/>
                  <a:latin typeface="Cambria Math" panose="02040503050406030204" pitchFamily="18" charset="0"/>
                  <a:ea typeface="Times New Roman" panose="02020603050405020304" pitchFamily="18" charset="0"/>
                  <a:cs typeface="Times New Roman" panose="02020603050405020304" pitchFamily="18" charset="0"/>
                </a:rPr>
                <a:t>_</a:t>
              </a:r>
              <a:r>
                <a:rPr lang="es-419" sz="900" b="1" i="0">
                  <a:effectLst/>
                  <a:latin typeface="Cambria Math" panose="02040503050406030204" pitchFamily="18" charset="0"/>
                  <a:ea typeface="Times New Roman" panose="02020603050405020304" pitchFamily="18" charset="0"/>
                  <a:cs typeface="Times New Roman" panose="02020603050405020304" pitchFamily="18" charset="0"/>
                </a:rPr>
                <a:t>𝑵𝟐^</a:t>
              </a:r>
              <a:r>
                <a:rPr lang="es-EC" sz="900" b="1" i="0">
                  <a:effectLst/>
                  <a:latin typeface="Cambria Math" panose="02040503050406030204" pitchFamily="18" charset="0"/>
                  <a:ea typeface="Times New Roman" panose="02020603050405020304" pitchFamily="18" charset="0"/>
                  <a:cs typeface="Times New Roman" panose="02020603050405020304" pitchFamily="18" charset="0"/>
                </a:rPr>
                <a:t>𝑻</a:t>
              </a:r>
              <a:r>
                <a:rPr lang="en-US" sz="900" b="1" i="0">
                  <a:effectLst/>
                  <a:latin typeface="Cambria Math" panose="02040503050406030204" pitchFamily="18" charset="0"/>
                  <a:ea typeface="Times New Roman" panose="02020603050405020304" pitchFamily="18" charset="0"/>
                  <a:cs typeface="Times New Roman" panose="02020603050405020304" pitchFamily="18" charset="0"/>
                </a:rPr>
                <a:t>=</a:t>
              </a:r>
              <a:r>
                <a:rPr lang="en-US" sz="900" b="1">
                  <a:effectLst/>
                  <a:ea typeface="Times New Roman" panose="02020603050405020304" pitchFamily="18"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000" b="1">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1</xdr:col>
      <xdr:colOff>542925</xdr:colOff>
      <xdr:row>449</xdr:row>
      <xdr:rowOff>133351</xdr:rowOff>
    </xdr:from>
    <xdr:to>
      <xdr:col>3</xdr:col>
      <xdr:colOff>104775</xdr:colOff>
      <xdr:row>451</xdr:row>
      <xdr:rowOff>38100</xdr:rowOff>
    </xdr:to>
    <xdr:sp macro="" textlink="">
      <xdr:nvSpPr>
        <xdr:cNvPr id="877" name="Rectángulo 876"/>
        <xdr:cNvSpPr/>
      </xdr:nvSpPr>
      <xdr:spPr>
        <a:xfrm>
          <a:off x="1323975" y="86058376"/>
          <a:ext cx="638175" cy="28574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100" b="1">
              <a:effectLst/>
              <a:ea typeface="Calibri" panose="020F0502020204030204" pitchFamily="34" charset="0"/>
              <a:cs typeface="Times New Roman" panose="02020603050405020304" pitchFamily="18" charset="0"/>
            </a:rPr>
            <a:t>F</a:t>
          </a:r>
          <a:r>
            <a:rPr lang="en-US" sz="1200" b="1">
              <a:effectLst/>
              <a:ea typeface="Calibri" panose="020F0502020204030204" pitchFamily="34" charset="0"/>
              <a:cs typeface="Times New Roman" panose="02020603050405020304" pitchFamily="18" charset="0"/>
            </a:rPr>
            <a:t> </a:t>
          </a:r>
          <a:r>
            <a:rPr lang="en-US" sz="1200" b="1" baseline="-25000">
              <a:effectLst/>
              <a:ea typeface="Calibri" panose="020F0502020204030204" pitchFamily="34" charset="0"/>
              <a:cs typeface="Times New Roman" panose="02020603050405020304" pitchFamily="18" charset="0"/>
            </a:rPr>
            <a:t>Secado</a:t>
          </a:r>
          <a:endParaRPr lang="es-EC" sz="1100">
            <a:effectLst/>
            <a:ea typeface="Calibri" panose="020F0502020204030204" pitchFamily="34" charset="0"/>
            <a:cs typeface="Times New Roman" panose="02020603050405020304" pitchFamily="18" charset="0"/>
          </a:endParaRPr>
        </a:p>
      </xdr:txBody>
    </xdr:sp>
    <xdr:clientData/>
  </xdr:twoCellAnchor>
  <xdr:twoCellAnchor>
    <xdr:from>
      <xdr:col>1</xdr:col>
      <xdr:colOff>361950</xdr:colOff>
      <xdr:row>450</xdr:row>
      <xdr:rowOff>38102</xdr:rowOff>
    </xdr:from>
    <xdr:to>
      <xdr:col>1</xdr:col>
      <xdr:colOff>600075</xdr:colOff>
      <xdr:row>451</xdr:row>
      <xdr:rowOff>85726</xdr:rowOff>
    </xdr:to>
    <xdr:sp macro="" textlink="">
      <xdr:nvSpPr>
        <xdr:cNvPr id="878" name="Rectángulo 877"/>
        <xdr:cNvSpPr/>
      </xdr:nvSpPr>
      <xdr:spPr>
        <a:xfrm>
          <a:off x="1143000" y="86153627"/>
          <a:ext cx="238125" cy="23812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a:t>
          </a:r>
          <a:r>
            <a:rPr lang="es-EC" sz="1100" b="1">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clientData/>
  </xdr:twoCellAnchor>
  <xdr:twoCellAnchor>
    <xdr:from>
      <xdr:col>2</xdr:col>
      <xdr:colOff>219075</xdr:colOff>
      <xdr:row>453</xdr:row>
      <xdr:rowOff>123825</xdr:rowOff>
    </xdr:from>
    <xdr:to>
      <xdr:col>3</xdr:col>
      <xdr:colOff>19050</xdr:colOff>
      <xdr:row>454</xdr:row>
      <xdr:rowOff>104775</xdr:rowOff>
    </xdr:to>
    <xdr:sp macro="" textlink="">
      <xdr:nvSpPr>
        <xdr:cNvPr id="879" name="Rectángulo 878"/>
        <xdr:cNvSpPr/>
      </xdr:nvSpPr>
      <xdr:spPr>
        <a:xfrm>
          <a:off x="1657350" y="78047850"/>
          <a:ext cx="219075" cy="1714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a:t>
          </a:r>
        </a:p>
      </xdr:txBody>
    </xdr:sp>
    <xdr:clientData/>
  </xdr:twoCellAnchor>
  <xdr:twoCellAnchor>
    <xdr:from>
      <xdr:col>2</xdr:col>
      <xdr:colOff>371475</xdr:colOff>
      <xdr:row>454</xdr:row>
      <xdr:rowOff>85725</xdr:rowOff>
    </xdr:from>
    <xdr:to>
      <xdr:col>3</xdr:col>
      <xdr:colOff>171450</xdr:colOff>
      <xdr:row>455</xdr:row>
      <xdr:rowOff>66675</xdr:rowOff>
    </xdr:to>
    <xdr:sp macro="" textlink="">
      <xdr:nvSpPr>
        <xdr:cNvPr id="880" name="Rectángulo 879"/>
        <xdr:cNvSpPr/>
      </xdr:nvSpPr>
      <xdr:spPr>
        <a:xfrm>
          <a:off x="1809750" y="78200250"/>
          <a:ext cx="219075" cy="1714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a:t>
          </a:r>
        </a:p>
      </xdr:txBody>
    </xdr:sp>
    <xdr:clientData/>
  </xdr:twoCellAnchor>
  <xdr:twoCellAnchor>
    <xdr:from>
      <xdr:col>0</xdr:col>
      <xdr:colOff>257175</xdr:colOff>
      <xdr:row>458</xdr:row>
      <xdr:rowOff>38100</xdr:rowOff>
    </xdr:from>
    <xdr:to>
      <xdr:col>0</xdr:col>
      <xdr:colOff>561975</xdr:colOff>
      <xdr:row>459</xdr:row>
      <xdr:rowOff>28575</xdr:rowOff>
    </xdr:to>
    <xdr:pic>
      <xdr:nvPicPr>
        <xdr:cNvPr id="882" name="Imagen 881"/>
        <xdr:cNvPicPr>
          <a:picLocks noChangeAspect="1" noChangeArrowheads="1"/>
        </xdr:cNvPicPr>
      </xdr:nvPicPr>
      <xdr:blipFill>
        <a:blip xmlns:r="http://schemas.openxmlformats.org/officeDocument/2006/relationships" r:embed="rId1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57175" y="87677625"/>
          <a:ext cx="3048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180975</xdr:colOff>
      <xdr:row>459</xdr:row>
      <xdr:rowOff>19050</xdr:rowOff>
    </xdr:from>
    <xdr:to>
      <xdr:col>0</xdr:col>
      <xdr:colOff>542925</xdr:colOff>
      <xdr:row>460</xdr:row>
      <xdr:rowOff>19050</xdr:rowOff>
    </xdr:to>
    <xdr:pic>
      <xdr:nvPicPr>
        <xdr:cNvPr id="883" name="Imagen 882"/>
        <xdr:cNvPicPr>
          <a:picLocks noChangeAspect="1" noChangeArrowheads="1"/>
        </xdr:cNvPicPr>
      </xdr:nvPicPr>
      <xdr:blipFill>
        <a:blip xmlns:r="http://schemas.openxmlformats.org/officeDocument/2006/relationships" r:embed="rId1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87849075"/>
          <a:ext cx="3619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209550</xdr:colOff>
      <xdr:row>460</xdr:row>
      <xdr:rowOff>9525</xdr:rowOff>
    </xdr:from>
    <xdr:to>
      <xdr:col>0</xdr:col>
      <xdr:colOff>504825</xdr:colOff>
      <xdr:row>461</xdr:row>
      <xdr:rowOff>0</xdr:rowOff>
    </xdr:to>
    <xdr:pic>
      <xdr:nvPicPr>
        <xdr:cNvPr id="884" name="Imagen 883"/>
        <xdr:cNvPicPr>
          <a:picLocks noChangeAspect="1" noChangeArrowheads="1"/>
        </xdr:cNvPicPr>
      </xdr:nvPicPr>
      <xdr:blipFill>
        <a:blip xmlns:r="http://schemas.openxmlformats.org/officeDocument/2006/relationships" r:embed="rId1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9550" y="88030050"/>
          <a:ext cx="2952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171450</xdr:colOff>
      <xdr:row>460</xdr:row>
      <xdr:rowOff>180975</xdr:rowOff>
    </xdr:from>
    <xdr:to>
      <xdr:col>0</xdr:col>
      <xdr:colOff>495300</xdr:colOff>
      <xdr:row>461</xdr:row>
      <xdr:rowOff>171450</xdr:rowOff>
    </xdr:to>
    <xdr:pic>
      <xdr:nvPicPr>
        <xdr:cNvPr id="885" name="Imagen 884"/>
        <xdr:cNvPicPr>
          <a:picLocks noChangeAspect="1" noChangeArrowheads="1"/>
        </xdr:cNvPicPr>
      </xdr:nvPicPr>
      <xdr:blipFill>
        <a:blip xmlns:r="http://schemas.openxmlformats.org/officeDocument/2006/relationships" r:embed="rId11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1450" y="88201500"/>
          <a:ext cx="3238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190500</xdr:colOff>
      <xdr:row>462</xdr:row>
      <xdr:rowOff>19050</xdr:rowOff>
    </xdr:from>
    <xdr:to>
      <xdr:col>0</xdr:col>
      <xdr:colOff>495300</xdr:colOff>
      <xdr:row>463</xdr:row>
      <xdr:rowOff>9525</xdr:rowOff>
    </xdr:to>
    <xdr:pic>
      <xdr:nvPicPr>
        <xdr:cNvPr id="886" name="Imagen 885"/>
        <xdr:cNvPicPr>
          <a:picLocks noChangeAspect="1" noChangeArrowheads="1"/>
        </xdr:cNvPicPr>
      </xdr:nvPicPr>
      <xdr:blipFill>
        <a:blip xmlns:r="http://schemas.openxmlformats.org/officeDocument/2006/relationships" r:embed="rId11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0500" y="88420575"/>
          <a:ext cx="3048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200025</xdr:colOff>
      <xdr:row>463</xdr:row>
      <xdr:rowOff>28575</xdr:rowOff>
    </xdr:from>
    <xdr:to>
      <xdr:col>0</xdr:col>
      <xdr:colOff>504825</xdr:colOff>
      <xdr:row>464</xdr:row>
      <xdr:rowOff>19050</xdr:rowOff>
    </xdr:to>
    <xdr:pic>
      <xdr:nvPicPr>
        <xdr:cNvPr id="887" name="Imagen 886"/>
        <xdr:cNvPicPr>
          <a:picLocks noChangeAspect="1" noChangeArrowheads="1"/>
        </xdr:cNvPicPr>
      </xdr:nvPicPr>
      <xdr:blipFill>
        <a:blip xmlns:r="http://schemas.openxmlformats.org/officeDocument/2006/relationships" r:embed="rId12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0025" y="88620600"/>
          <a:ext cx="3048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485775</xdr:colOff>
      <xdr:row>469</xdr:row>
      <xdr:rowOff>9525</xdr:rowOff>
    </xdr:from>
    <xdr:to>
      <xdr:col>9</xdr:col>
      <xdr:colOff>38100</xdr:colOff>
      <xdr:row>470</xdr:row>
      <xdr:rowOff>0</xdr:rowOff>
    </xdr:to>
    <xdr:pic>
      <xdr:nvPicPr>
        <xdr:cNvPr id="767" name="Imagen 766"/>
        <xdr:cNvPicPr>
          <a:picLocks noChangeAspect="1" noChangeArrowheads="1"/>
        </xdr:cNvPicPr>
      </xdr:nvPicPr>
      <xdr:blipFill>
        <a:blip xmlns:r="http://schemas.openxmlformats.org/officeDocument/2006/relationships" r:embed="rId12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0" y="89744550"/>
          <a:ext cx="1047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457200</xdr:colOff>
      <xdr:row>470</xdr:row>
      <xdr:rowOff>9525</xdr:rowOff>
    </xdr:from>
    <xdr:to>
      <xdr:col>9</xdr:col>
      <xdr:colOff>9525</xdr:colOff>
      <xdr:row>471</xdr:row>
      <xdr:rowOff>0</xdr:rowOff>
    </xdr:to>
    <xdr:pic>
      <xdr:nvPicPr>
        <xdr:cNvPr id="794" name="Imagen 793"/>
        <xdr:cNvPicPr>
          <a:picLocks noChangeAspect="1" noChangeArrowheads="1"/>
        </xdr:cNvPicPr>
      </xdr:nvPicPr>
      <xdr:blipFill>
        <a:blip xmlns:r="http://schemas.openxmlformats.org/officeDocument/2006/relationships" r:embed="rId12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10175" y="89935050"/>
          <a:ext cx="1047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552450</xdr:colOff>
      <xdr:row>469</xdr:row>
      <xdr:rowOff>28575</xdr:rowOff>
    </xdr:from>
    <xdr:to>
      <xdr:col>10</xdr:col>
      <xdr:colOff>85725</xdr:colOff>
      <xdr:row>471</xdr:row>
      <xdr:rowOff>19050</xdr:rowOff>
    </xdr:to>
    <xdr:grpSp>
      <xdr:nvGrpSpPr>
        <xdr:cNvPr id="28" name="Grupo 27"/>
        <xdr:cNvGrpSpPr/>
      </xdr:nvGrpSpPr>
      <xdr:grpSpPr>
        <a:xfrm>
          <a:off x="3409950" y="89811225"/>
          <a:ext cx="2628900" cy="371475"/>
          <a:chOff x="3409950" y="89811225"/>
          <a:chExt cx="2571750" cy="371475"/>
        </a:xfrm>
      </xdr:grpSpPr>
      <xdr:pic>
        <xdr:nvPicPr>
          <xdr:cNvPr id="750" name="Imagen 749"/>
          <xdr:cNvPicPr>
            <a:picLocks noChangeAspect="1" noChangeArrowheads="1"/>
          </xdr:cNvPicPr>
        </xdr:nvPicPr>
        <xdr:blipFill>
          <a:blip xmlns:r="http://schemas.openxmlformats.org/officeDocument/2006/relationships" r:embed="rId12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09950" y="89820750"/>
            <a:ext cx="6477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63" name="Imagen 762"/>
          <xdr:cNvPicPr>
            <a:picLocks noChangeAspect="1" noChangeArrowheads="1"/>
          </xdr:cNvPicPr>
        </xdr:nvPicPr>
        <xdr:blipFill rotWithShape="1">
          <a:blip xmlns:r="http://schemas.openxmlformats.org/officeDocument/2006/relationships" r:embed="rId123">
            <a:clrChange>
              <a:clrFrom>
                <a:srgbClr val="FFFFFF"/>
              </a:clrFrom>
              <a:clrTo>
                <a:srgbClr val="FFFFFF">
                  <a:alpha val="0"/>
                </a:srgbClr>
              </a:clrTo>
            </a:clrChange>
            <a:extLst>
              <a:ext uri="{28A0092B-C50C-407E-A947-70E740481C1C}">
                <a14:useLocalDpi xmlns:a14="http://schemas.microsoft.com/office/drawing/2010/main" val="0"/>
              </a:ext>
            </a:extLst>
          </a:blip>
          <a:srcRect t="1" r="61594" b="26315"/>
          <a:stretch/>
        </xdr:blipFill>
        <xdr:spPr bwMode="auto">
          <a:xfrm>
            <a:off x="4438650" y="89811226"/>
            <a:ext cx="98770" cy="1333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66" name="Imagen 765"/>
          <xdr:cNvPicPr>
            <a:picLocks noChangeAspect="1" noChangeArrowheads="1"/>
          </xdr:cNvPicPr>
        </xdr:nvPicPr>
        <xdr:blipFill>
          <a:blip xmlns:r="http://schemas.openxmlformats.org/officeDocument/2006/relationships" r:embed="rId12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000625" y="89811225"/>
            <a:ext cx="2190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76" name="Imagen 775"/>
          <xdr:cNvPicPr>
            <a:picLocks noChangeAspect="1" noChangeArrowheads="1"/>
          </xdr:cNvPicPr>
        </xdr:nvPicPr>
        <xdr:blipFill>
          <a:blip xmlns:r="http://schemas.openxmlformats.org/officeDocument/2006/relationships" r:embed="rId12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89811225"/>
            <a:ext cx="1619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93" name="Imagen 792"/>
          <xdr:cNvPicPr>
            <a:picLocks noChangeAspect="1" noChangeArrowheads="1"/>
          </xdr:cNvPicPr>
        </xdr:nvPicPr>
        <xdr:blipFill rotWithShape="1">
          <a:blip xmlns:r="http://schemas.openxmlformats.org/officeDocument/2006/relationships" r:embed="rId123">
            <a:clrChange>
              <a:clrFrom>
                <a:srgbClr val="FFFFFF"/>
              </a:clrFrom>
              <a:clrTo>
                <a:srgbClr val="FFFFFF">
                  <a:alpha val="0"/>
                </a:srgbClr>
              </a:clrTo>
            </a:clrChange>
            <a:extLst>
              <a:ext uri="{28A0092B-C50C-407E-A947-70E740481C1C}">
                <a14:useLocalDpi xmlns:a14="http://schemas.microsoft.com/office/drawing/2010/main" val="0"/>
              </a:ext>
            </a:extLst>
          </a:blip>
          <a:srcRect t="1" r="61594" b="15789"/>
          <a:stretch/>
        </xdr:blipFill>
        <xdr:spPr bwMode="auto">
          <a:xfrm>
            <a:off x="4438650" y="89992201"/>
            <a:ext cx="98770" cy="1524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08" name="Imagen 807"/>
          <xdr:cNvPicPr>
            <a:picLocks noChangeAspect="1" noChangeArrowheads="1"/>
          </xdr:cNvPicPr>
        </xdr:nvPicPr>
        <xdr:blipFill>
          <a:blip xmlns:r="http://schemas.openxmlformats.org/officeDocument/2006/relationships" r:embed="rId12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62625" y="89992200"/>
            <a:ext cx="1619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59" name="Imagen 858"/>
          <xdr:cNvPicPr>
            <a:picLocks noChangeAspect="1" noChangeArrowheads="1"/>
          </xdr:cNvPicPr>
        </xdr:nvPicPr>
        <xdr:blipFill>
          <a:blip xmlns:r="http://schemas.openxmlformats.org/officeDocument/2006/relationships" r:embed="rId12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91100" y="90001725"/>
            <a:ext cx="219075" cy="1809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6</xdr:col>
      <xdr:colOff>9525</xdr:colOff>
      <xdr:row>472</xdr:row>
      <xdr:rowOff>9525</xdr:rowOff>
    </xdr:from>
    <xdr:to>
      <xdr:col>13</xdr:col>
      <xdr:colOff>400050</xdr:colOff>
      <xdr:row>490</xdr:row>
      <xdr:rowOff>182648</xdr:rowOff>
    </xdr:to>
    <xdr:grpSp>
      <xdr:nvGrpSpPr>
        <xdr:cNvPr id="70" name="Grupo 69"/>
        <xdr:cNvGrpSpPr/>
      </xdr:nvGrpSpPr>
      <xdr:grpSpPr>
        <a:xfrm>
          <a:off x="3533775" y="90363675"/>
          <a:ext cx="4505325" cy="3611648"/>
          <a:chOff x="3533775" y="90363675"/>
          <a:chExt cx="4448175" cy="3611648"/>
        </a:xfrm>
      </xdr:grpSpPr>
      <xdr:pic>
        <xdr:nvPicPr>
          <xdr:cNvPr id="910" name="Imagen 909"/>
          <xdr:cNvPicPr>
            <a:picLocks noChangeAspect="1" noChangeArrowheads="1"/>
          </xdr:cNvPicPr>
        </xdr:nvPicPr>
        <xdr:blipFill>
          <a:blip xmlns:r="http://schemas.openxmlformats.org/officeDocument/2006/relationships" r:embed="rId12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34050" y="92859225"/>
            <a:ext cx="114300" cy="1905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19" name="Imagen 918"/>
          <xdr:cNvPicPr>
            <a:picLocks noChangeAspect="1" noChangeArrowheads="1"/>
          </xdr:cNvPicPr>
        </xdr:nvPicPr>
        <xdr:blipFill>
          <a:blip xmlns:r="http://schemas.openxmlformats.org/officeDocument/2006/relationships" r:embed="rId12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72150" y="93602175"/>
            <a:ext cx="133350" cy="22860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56" name="Grupo 55"/>
          <xdr:cNvGrpSpPr/>
        </xdr:nvGrpSpPr>
        <xdr:grpSpPr>
          <a:xfrm>
            <a:off x="3533775" y="90363675"/>
            <a:ext cx="4448175" cy="3611648"/>
            <a:chOff x="3533775" y="90363675"/>
            <a:chExt cx="4448175" cy="3611648"/>
          </a:xfrm>
        </xdr:grpSpPr>
        <xdr:pic>
          <xdr:nvPicPr>
            <xdr:cNvPr id="869" name="Imagen 868"/>
            <xdr:cNvPicPr>
              <a:picLocks noChangeAspect="1" noChangeArrowheads="1"/>
            </xdr:cNvPicPr>
          </xdr:nvPicPr>
          <xdr:blipFill>
            <a:blip xmlns:r="http://schemas.openxmlformats.org/officeDocument/2006/relationships" r:embed="rId12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48375" y="90373200"/>
              <a:ext cx="104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89" name="Imagen 888"/>
            <xdr:cNvPicPr>
              <a:picLocks noChangeAspect="1" noChangeArrowheads="1"/>
            </xdr:cNvPicPr>
          </xdr:nvPicPr>
          <xdr:blipFill>
            <a:blip xmlns:r="http://schemas.openxmlformats.org/officeDocument/2006/relationships" r:embed="rId12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48375" y="90944700"/>
              <a:ext cx="104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96" name="Imagen 895"/>
            <xdr:cNvPicPr>
              <a:picLocks noChangeAspect="1" noChangeArrowheads="1"/>
            </xdr:cNvPicPr>
          </xdr:nvPicPr>
          <xdr:blipFill>
            <a:blip xmlns:r="http://schemas.openxmlformats.org/officeDocument/2006/relationships" r:embed="rId12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29325" y="91516200"/>
              <a:ext cx="104775" cy="18097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51" name="Grupo 50"/>
            <xdr:cNvGrpSpPr/>
          </xdr:nvGrpSpPr>
          <xdr:grpSpPr>
            <a:xfrm>
              <a:off x="3533775" y="90363675"/>
              <a:ext cx="4448175" cy="3611648"/>
              <a:chOff x="3533775" y="90363675"/>
              <a:chExt cx="4448175" cy="3611648"/>
            </a:xfrm>
          </xdr:grpSpPr>
          <xdr:pic>
            <xdr:nvPicPr>
              <xdr:cNvPr id="865" name="Imagen 864"/>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048250" y="90363675"/>
                <a:ext cx="666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81" name="Imagen 880"/>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67275" y="90935175"/>
                <a:ext cx="666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93" name="Imagen 892"/>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05400" y="91516200"/>
                <a:ext cx="666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06" name="Imagen 905"/>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53050" y="92459175"/>
                <a:ext cx="666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08" name="Imagen 907"/>
              <xdr:cNvPicPr>
                <a:picLocks noChangeAspect="1" noChangeArrowheads="1"/>
              </xdr:cNvPicPr>
            </xdr:nvPicPr>
            <xdr:blipFill>
              <a:blip xmlns:r="http://schemas.openxmlformats.org/officeDocument/2006/relationships" r:embed="rId12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19550" y="92859225"/>
                <a:ext cx="133350" cy="2286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09" name="Imagen 908"/>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43450" y="92821125"/>
                <a:ext cx="666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14" name="Imagen 913"/>
              <xdr:cNvPicPr>
                <a:picLocks noChangeAspect="1" noChangeArrowheads="1"/>
              </xdr:cNvPicPr>
            </xdr:nvPicPr>
            <xdr:blipFill>
              <a:blip xmlns:r="http://schemas.openxmlformats.org/officeDocument/2006/relationships" r:embed="rId12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90975" y="93249750"/>
                <a:ext cx="133350" cy="2190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18" name="Imagen 917"/>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14875" y="93621225"/>
                <a:ext cx="66675" cy="18097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45" name="Grupo 44"/>
              <xdr:cNvGrpSpPr/>
            </xdr:nvGrpSpPr>
            <xdr:grpSpPr>
              <a:xfrm>
                <a:off x="3533775" y="90373200"/>
                <a:ext cx="4448175" cy="3602123"/>
                <a:chOff x="3533775" y="90373200"/>
                <a:chExt cx="4448175" cy="3602123"/>
              </a:xfrm>
            </xdr:grpSpPr>
            <xdr:pic>
              <xdr:nvPicPr>
                <xdr:cNvPr id="860" name="Imagen 859"/>
                <xdr:cNvPicPr>
                  <a:picLocks noChangeAspect="1" noChangeArrowheads="1"/>
                </xdr:cNvPicPr>
              </xdr:nvPicPr>
              <xdr:blipFill>
                <a:blip xmlns:r="http://schemas.openxmlformats.org/officeDocument/2006/relationships" r:embed="rId12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00450" y="90392250"/>
                  <a:ext cx="2952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63" name="Imagen 862"/>
                <xdr:cNvPicPr>
                  <a:picLocks noChangeAspect="1" noChangeArrowheads="1"/>
                </xdr:cNvPicPr>
              </xdr:nvPicPr>
              <xdr:blipFill>
                <a:blip xmlns:r="http://schemas.openxmlformats.org/officeDocument/2006/relationships" r:embed="rId12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24375" y="90373200"/>
                  <a:ext cx="4572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64" name="Imagen 863"/>
                <xdr:cNvPicPr>
                  <a:picLocks noChangeAspect="1" noChangeArrowheads="1"/>
                </xdr:cNvPicPr>
              </xdr:nvPicPr>
              <xdr:blipFill>
                <a:blip xmlns:r="http://schemas.openxmlformats.org/officeDocument/2006/relationships" r:embed="rId13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14950" y="90382725"/>
                  <a:ext cx="6096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68" name="Imagen 867"/>
                <xdr:cNvPicPr>
                  <a:picLocks noChangeAspect="1" noChangeArrowheads="1"/>
                </xdr:cNvPicPr>
              </xdr:nvPicPr>
              <xdr:blipFill>
                <a:blip xmlns:r="http://schemas.openxmlformats.org/officeDocument/2006/relationships" r:embed="rId13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524500" y="90544651"/>
                  <a:ext cx="287383" cy="2095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70" name="Imagen 869"/>
                <xdr:cNvPicPr>
                  <a:picLocks noChangeAspect="1" noChangeArrowheads="1"/>
                </xdr:cNvPicPr>
              </xdr:nvPicPr>
              <xdr:blipFill>
                <a:blip xmlns:r="http://schemas.openxmlformats.org/officeDocument/2006/relationships" r:embed="rId13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24650" y="90373200"/>
                  <a:ext cx="6477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71" name="Imagen 870"/>
                <xdr:cNvPicPr>
                  <a:picLocks noChangeAspect="1" noChangeArrowheads="1"/>
                </xdr:cNvPicPr>
              </xdr:nvPicPr>
              <xdr:blipFill>
                <a:blip xmlns:r="http://schemas.openxmlformats.org/officeDocument/2006/relationships" r:embed="rId13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81400" y="90944700"/>
                  <a:ext cx="3048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91" name="Imagen 890"/>
                <xdr:cNvPicPr>
                  <a:picLocks noChangeAspect="1" noChangeArrowheads="1"/>
                </xdr:cNvPicPr>
              </xdr:nvPicPr>
              <xdr:blipFill>
                <a:blip xmlns:r="http://schemas.openxmlformats.org/officeDocument/2006/relationships" r:embed="rId13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33775" y="91497150"/>
                  <a:ext cx="552450" cy="1905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92" name="Imagen 891"/>
                <xdr:cNvPicPr>
                  <a:picLocks noChangeAspect="1" noChangeArrowheads="1"/>
                </xdr:cNvPicPr>
              </xdr:nvPicPr>
              <xdr:blipFill>
                <a:blip xmlns:r="http://schemas.openxmlformats.org/officeDocument/2006/relationships" r:embed="rId13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00575" y="91516200"/>
                  <a:ext cx="4286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94" name="Imagen 893"/>
                <xdr:cNvPicPr>
                  <a:picLocks noChangeAspect="1" noChangeArrowheads="1"/>
                </xdr:cNvPicPr>
              </xdr:nvPicPr>
              <xdr:blipFill>
                <a:blip xmlns:r="http://schemas.openxmlformats.org/officeDocument/2006/relationships" r:embed="rId13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57825" y="91516200"/>
                  <a:ext cx="4286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95" name="Imagen 894"/>
                <xdr:cNvPicPr>
                  <a:picLocks noChangeAspect="1" noChangeArrowheads="1"/>
                </xdr:cNvPicPr>
              </xdr:nvPicPr>
              <xdr:blipFill>
                <a:blip xmlns:r="http://schemas.openxmlformats.org/officeDocument/2006/relationships" r:embed="rId13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57825" y="91706700"/>
                  <a:ext cx="4286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97" name="Imagen 896"/>
                <xdr:cNvPicPr>
                  <a:picLocks noChangeAspect="1" noChangeArrowheads="1"/>
                </xdr:cNvPicPr>
              </xdr:nvPicPr>
              <xdr:blipFill>
                <a:blip xmlns:r="http://schemas.openxmlformats.org/officeDocument/2006/relationships" r:embed="rId13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96100" y="91535250"/>
                  <a:ext cx="108585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98" name="Imagen 897"/>
                <xdr:cNvPicPr>
                  <a:picLocks noChangeAspect="1" noChangeArrowheads="1"/>
                </xdr:cNvPicPr>
              </xdr:nvPicPr>
              <xdr:blipFill>
                <a:blip xmlns:r="http://schemas.openxmlformats.org/officeDocument/2006/relationships" r:embed="rId13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62350" y="92001975"/>
                  <a:ext cx="3019425" cy="381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02" name="Imagen 901"/>
                <xdr:cNvPicPr>
                  <a:picLocks noChangeAspect="1" noChangeArrowheads="1"/>
                </xdr:cNvPicPr>
              </xdr:nvPicPr>
              <xdr:blipFill>
                <a:blip xmlns:r="http://schemas.openxmlformats.org/officeDocument/2006/relationships" r:embed="rId13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71875" y="92468700"/>
                  <a:ext cx="4476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03" name="Imagen 902"/>
                <xdr:cNvPicPr>
                  <a:picLocks noChangeAspect="1" noChangeArrowheads="1"/>
                </xdr:cNvPicPr>
              </xdr:nvPicPr>
              <xdr:blipFill>
                <a:blip xmlns:r="http://schemas.openxmlformats.org/officeDocument/2006/relationships" r:embed="rId14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38600" y="92459175"/>
                  <a:ext cx="1219200" cy="2857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04" name="Imagen 903"/>
                <xdr:cNvPicPr>
                  <a:picLocks noChangeAspect="1" noChangeArrowheads="1"/>
                </xdr:cNvPicPr>
              </xdr:nvPicPr>
              <xdr:blipFill>
                <a:blip xmlns:r="http://schemas.openxmlformats.org/officeDocument/2006/relationships" r:embed="rId14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10200" y="92459175"/>
                  <a:ext cx="876300" cy="2095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07" name="Imagen 906"/>
                <xdr:cNvPicPr>
                  <a:picLocks noChangeAspect="1" noChangeArrowheads="1"/>
                </xdr:cNvPicPr>
              </xdr:nvPicPr>
              <xdr:blipFill>
                <a:blip xmlns:r="http://schemas.openxmlformats.org/officeDocument/2006/relationships" r:embed="rId14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43300" y="92830650"/>
                  <a:ext cx="476250" cy="1905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11" name="Imagen 910"/>
                <xdr:cNvPicPr>
                  <a:picLocks noChangeAspect="1" noChangeArrowheads="1"/>
                </xdr:cNvPicPr>
              </xdr:nvPicPr>
              <xdr:blipFill>
                <a:blip xmlns:r="http://schemas.openxmlformats.org/officeDocument/2006/relationships" r:embed="rId14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34000" y="92859225"/>
                  <a:ext cx="291465"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12" name="Imagen 911"/>
                <xdr:cNvPicPr>
                  <a:picLocks noChangeAspect="1" noChangeArrowheads="1"/>
                </xdr:cNvPicPr>
              </xdr:nvPicPr>
              <xdr:blipFill>
                <a:blip xmlns:r="http://schemas.openxmlformats.org/officeDocument/2006/relationships" r:embed="rId14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72225" y="92868750"/>
                  <a:ext cx="291465"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13" name="Imagen 912"/>
                <xdr:cNvPicPr>
                  <a:picLocks noChangeAspect="1" noChangeArrowheads="1"/>
                </xdr:cNvPicPr>
              </xdr:nvPicPr>
              <xdr:blipFill>
                <a:blip xmlns:r="http://schemas.openxmlformats.org/officeDocument/2006/relationships" r:embed="rId14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33775" y="93211650"/>
                  <a:ext cx="476250" cy="1905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16" name="Imagen 915"/>
                <xdr:cNvPicPr>
                  <a:picLocks noChangeAspect="1" noChangeArrowheads="1"/>
                </xdr:cNvPicPr>
              </xdr:nvPicPr>
              <xdr:blipFill>
                <a:blip xmlns:r="http://schemas.openxmlformats.org/officeDocument/2006/relationships" r:embed="rId14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72025" y="93240225"/>
                  <a:ext cx="742950" cy="1905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17" name="Imagen 916"/>
                <xdr:cNvPicPr>
                  <a:picLocks noChangeAspect="1" noChangeArrowheads="1"/>
                </xdr:cNvPicPr>
              </xdr:nvPicPr>
              <xdr:blipFill>
                <a:blip xmlns:r="http://schemas.openxmlformats.org/officeDocument/2006/relationships" r:embed="rId14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14800" y="93640275"/>
                  <a:ext cx="594360" cy="1524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20" name="Imagen 919"/>
                <xdr:cNvPicPr>
                  <a:picLocks noChangeAspect="1" noChangeArrowheads="1"/>
                </xdr:cNvPicPr>
              </xdr:nvPicPr>
              <xdr:blipFill>
                <a:blip xmlns:r="http://schemas.openxmlformats.org/officeDocument/2006/relationships" r:embed="rId1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33975" y="93621225"/>
                  <a:ext cx="630655"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21" name="Imagen 920"/>
                <xdr:cNvPicPr>
                  <a:picLocks noChangeAspect="1" noChangeArrowheads="1"/>
                </xdr:cNvPicPr>
              </xdr:nvPicPr>
              <xdr:blipFill>
                <a:blip xmlns:r="http://schemas.openxmlformats.org/officeDocument/2006/relationships" r:embed="rId14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91125" y="93821250"/>
                  <a:ext cx="600075" cy="15407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23" name="Imagen 922"/>
                <xdr:cNvPicPr>
                  <a:picLocks noChangeAspect="1" noChangeArrowheads="1"/>
                </xdr:cNvPicPr>
              </xdr:nvPicPr>
              <xdr:blipFill>
                <a:blip xmlns:r="http://schemas.openxmlformats.org/officeDocument/2006/relationships" r:embed="rId1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53175" y="93630750"/>
                  <a:ext cx="630655" cy="161925"/>
                </a:xfrm>
                <a:prstGeom prst="rect">
                  <a:avLst/>
                </a:prstGeom>
                <a:noFill/>
                <a:extLst>
                  <a:ext uri="{909E8E84-426E-40DD-AFC4-6F175D3DCCD1}">
                    <a14:hiddenFill xmlns:a14="http://schemas.microsoft.com/office/drawing/2010/main">
                      <a:solidFill>
                        <a:srgbClr val="FFFFFF"/>
                      </a:solidFill>
                    </a14:hiddenFill>
                  </a:ext>
                </a:extLst>
              </xdr:spPr>
            </xdr:pic>
          </xdr:grpSp>
        </xdr:grpSp>
      </xdr:grpSp>
    </xdr:grpSp>
    <xdr:clientData/>
  </xdr:twoCellAnchor>
  <xdr:twoCellAnchor>
    <xdr:from>
      <xdr:col>16</xdr:col>
      <xdr:colOff>28575</xdr:colOff>
      <xdr:row>471</xdr:row>
      <xdr:rowOff>47625</xdr:rowOff>
    </xdr:from>
    <xdr:to>
      <xdr:col>22</xdr:col>
      <xdr:colOff>371475</xdr:colOff>
      <xdr:row>478</xdr:row>
      <xdr:rowOff>9525</xdr:rowOff>
    </xdr:to>
    <xdr:grpSp>
      <xdr:nvGrpSpPr>
        <xdr:cNvPr id="74" name="Grupo 73"/>
        <xdr:cNvGrpSpPr/>
      </xdr:nvGrpSpPr>
      <xdr:grpSpPr>
        <a:xfrm>
          <a:off x="9553575" y="90211275"/>
          <a:ext cx="3762375" cy="1295400"/>
          <a:chOff x="9496425" y="90211275"/>
          <a:chExt cx="3762375" cy="1295400"/>
        </a:xfrm>
      </xdr:grpSpPr>
      <xdr:pic>
        <xdr:nvPicPr>
          <xdr:cNvPr id="937" name="Imagen 936"/>
          <xdr:cNvPicPr>
            <a:picLocks noChangeAspect="1" noChangeArrowheads="1"/>
          </xdr:cNvPicPr>
        </xdr:nvPicPr>
        <xdr:blipFill>
          <a:blip xmlns:r="http://schemas.openxmlformats.org/officeDocument/2006/relationships" r:embed="rId14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696575" y="91144725"/>
            <a:ext cx="447675" cy="18097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71" name="Grupo 70"/>
          <xdr:cNvGrpSpPr/>
        </xdr:nvGrpSpPr>
        <xdr:grpSpPr>
          <a:xfrm>
            <a:off x="9496425" y="90211275"/>
            <a:ext cx="3762375" cy="1295400"/>
            <a:chOff x="9496425" y="90211275"/>
            <a:chExt cx="3762375" cy="1295400"/>
          </a:xfrm>
        </xdr:grpSpPr>
        <xdr:pic>
          <xdr:nvPicPr>
            <xdr:cNvPr id="924" name="Imagen 923"/>
            <xdr:cNvPicPr>
              <a:picLocks noChangeAspect="1" noChangeArrowheads="1"/>
            </xdr:cNvPicPr>
          </xdr:nvPicPr>
          <xdr:blipFill>
            <a:blip xmlns:r="http://schemas.openxmlformats.org/officeDocument/2006/relationships" r:embed="rId14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706100" y="90554175"/>
              <a:ext cx="1466850" cy="1809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25" name="Rectángulo 924"/>
            <xdr:cNvSpPr/>
          </xdr:nvSpPr>
          <xdr:spPr>
            <a:xfrm>
              <a:off x="11125200" y="90211275"/>
              <a:ext cx="946150" cy="264795"/>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EC.1</a:t>
              </a:r>
            </a:p>
          </xdr:txBody>
        </xdr:sp>
        <xdr:pic>
          <xdr:nvPicPr>
            <xdr:cNvPr id="926" name="Imagen 925"/>
            <xdr:cNvPicPr>
              <a:picLocks noChangeAspect="1" noChangeArrowheads="1"/>
            </xdr:cNvPicPr>
          </xdr:nvPicPr>
          <xdr:blipFill>
            <a:blip xmlns:r="http://schemas.openxmlformats.org/officeDocument/2006/relationships" r:embed="rId14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553575" y="90754200"/>
              <a:ext cx="7239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27" name="Imagen 926"/>
            <xdr:cNvPicPr>
              <a:picLocks noChangeAspect="1" noChangeArrowheads="1"/>
            </xdr:cNvPicPr>
          </xdr:nvPicPr>
          <xdr:blipFill>
            <a:blip xmlns:r="http://schemas.openxmlformats.org/officeDocument/2006/relationships" r:embed="rId15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353675" y="90744675"/>
              <a:ext cx="2190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28" name="Imagen 927"/>
            <xdr:cNvPicPr>
              <a:picLocks noChangeAspect="1" noChangeArrowheads="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601325" y="90744675"/>
              <a:ext cx="104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29" name="Imagen 928"/>
            <xdr:cNvPicPr>
              <a:picLocks noChangeAspect="1" noChangeArrowheads="1"/>
            </xdr:cNvPicPr>
          </xdr:nvPicPr>
          <xdr:blipFill>
            <a:blip xmlns:r="http://schemas.openxmlformats.org/officeDocument/2006/relationships" r:embed="rId15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163300" y="90754200"/>
              <a:ext cx="66675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31" name="Imagen 930"/>
            <xdr:cNvPicPr>
              <a:picLocks noChangeAspect="1" noChangeArrowheads="1"/>
            </xdr:cNvPicPr>
          </xdr:nvPicPr>
          <xdr:blipFill rotWithShape="1">
            <a:blip xmlns:r="http://schemas.openxmlformats.org/officeDocument/2006/relationships" r:embed="rId152">
              <a:clrChange>
                <a:clrFrom>
                  <a:srgbClr val="FFFFFF"/>
                </a:clrFrom>
                <a:clrTo>
                  <a:srgbClr val="FFFFFF">
                    <a:alpha val="0"/>
                  </a:srgbClr>
                </a:clrTo>
              </a:clrChange>
              <a:extLst>
                <a:ext uri="{28A0092B-C50C-407E-A947-70E740481C1C}">
                  <a14:useLocalDpi xmlns:a14="http://schemas.microsoft.com/office/drawing/2010/main" val="0"/>
                </a:ext>
              </a:extLst>
            </a:blip>
            <a:srcRect l="1" t="1" r="28205" b="15789"/>
            <a:stretch/>
          </xdr:blipFill>
          <xdr:spPr bwMode="auto">
            <a:xfrm>
              <a:off x="12144376" y="90754201"/>
              <a:ext cx="266700" cy="1524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32" name="Imagen 931"/>
            <xdr:cNvPicPr>
              <a:picLocks noChangeAspect="1" noChangeArrowheads="1"/>
            </xdr:cNvPicPr>
          </xdr:nvPicPr>
          <xdr:blipFill>
            <a:blip xmlns:r="http://schemas.openxmlformats.org/officeDocument/2006/relationships" r:embed="rId14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811125" y="90763725"/>
              <a:ext cx="4476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33" name="Imagen 932"/>
            <xdr:cNvPicPr>
              <a:picLocks noChangeAspect="1" noChangeArrowheads="1"/>
            </xdr:cNvPicPr>
          </xdr:nvPicPr>
          <xdr:blipFill rotWithShape="1">
            <a:blip xmlns:r="http://schemas.openxmlformats.org/officeDocument/2006/relationships" r:embed="rId153">
              <a:clrChange>
                <a:clrFrom>
                  <a:srgbClr val="FFFFFF"/>
                </a:clrFrom>
                <a:clrTo>
                  <a:srgbClr val="FFFFFF">
                    <a:alpha val="0"/>
                  </a:srgbClr>
                </a:clrTo>
              </a:clrChange>
              <a:extLst>
                <a:ext uri="{28A0092B-C50C-407E-A947-70E740481C1C}">
                  <a14:useLocalDpi xmlns:a14="http://schemas.microsoft.com/office/drawing/2010/main" val="0"/>
                </a:ext>
              </a:extLst>
            </a:blip>
            <a:srcRect t="2" r="9015" b="5880"/>
            <a:stretch/>
          </xdr:blipFill>
          <xdr:spPr bwMode="auto">
            <a:xfrm>
              <a:off x="9591675" y="90963750"/>
              <a:ext cx="1057275" cy="15239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34" name="Imagen 933"/>
            <xdr:cNvPicPr>
              <a:picLocks noChangeAspect="1" noChangeArrowheads="1"/>
            </xdr:cNvPicPr>
          </xdr:nvPicPr>
          <xdr:blipFill rotWithShape="1">
            <a:blip xmlns:r="http://schemas.openxmlformats.org/officeDocument/2006/relationships" r:embed="rId154">
              <a:clrChange>
                <a:clrFrom>
                  <a:srgbClr val="FFFFFF"/>
                </a:clrFrom>
                <a:clrTo>
                  <a:srgbClr val="FFFFFF">
                    <a:alpha val="0"/>
                  </a:srgbClr>
                </a:clrTo>
              </a:clrChange>
              <a:extLst>
                <a:ext uri="{28A0092B-C50C-407E-A947-70E740481C1C}">
                  <a14:useLocalDpi xmlns:a14="http://schemas.microsoft.com/office/drawing/2010/main" val="0"/>
                </a:ext>
              </a:extLst>
            </a:blip>
            <a:srcRect t="1" r="11842" b="17646"/>
            <a:stretch/>
          </xdr:blipFill>
          <xdr:spPr bwMode="auto">
            <a:xfrm>
              <a:off x="11125200" y="90973276"/>
              <a:ext cx="638175" cy="1333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35" name="Imagen 934"/>
            <xdr:cNvPicPr>
              <a:picLocks noChangeAspect="1" noChangeArrowheads="1"/>
            </xdr:cNvPicPr>
          </xdr:nvPicPr>
          <xdr:blipFill>
            <a:blip xmlns:r="http://schemas.openxmlformats.org/officeDocument/2006/relationships" r:embed="rId14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49175" y="90954225"/>
              <a:ext cx="4476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36" name="Imagen 935"/>
            <xdr:cNvPicPr>
              <a:picLocks noChangeAspect="1" noChangeArrowheads="1"/>
            </xdr:cNvPicPr>
          </xdr:nvPicPr>
          <xdr:blipFill>
            <a:blip xmlns:r="http://schemas.openxmlformats.org/officeDocument/2006/relationships" r:embed="rId15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496425" y="91144725"/>
              <a:ext cx="723900"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39" name="Imagen 938"/>
            <xdr:cNvPicPr>
              <a:picLocks noChangeAspect="1" noChangeArrowheads="1"/>
            </xdr:cNvPicPr>
          </xdr:nvPicPr>
          <xdr:blipFill>
            <a:blip xmlns:r="http://schemas.openxmlformats.org/officeDocument/2006/relationships" r:embed="rId15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191875" y="91335225"/>
              <a:ext cx="180975"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40" name="Imagen 939"/>
            <xdr:cNvPicPr>
              <a:picLocks noChangeAspect="1" noChangeArrowheads="1"/>
            </xdr:cNvPicPr>
          </xdr:nvPicPr>
          <xdr:blipFill>
            <a:blip xmlns:r="http://schemas.openxmlformats.org/officeDocument/2006/relationships" r:embed="rId14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896725" y="91325700"/>
              <a:ext cx="447675" cy="180975"/>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16</xdr:col>
      <xdr:colOff>0</xdr:colOff>
      <xdr:row>479</xdr:row>
      <xdr:rowOff>123825</xdr:rowOff>
    </xdr:from>
    <xdr:to>
      <xdr:col>22</xdr:col>
      <xdr:colOff>447675</xdr:colOff>
      <xdr:row>486</xdr:row>
      <xdr:rowOff>0</xdr:rowOff>
    </xdr:to>
    <xdr:grpSp>
      <xdr:nvGrpSpPr>
        <xdr:cNvPr id="76" name="Grupo 75"/>
        <xdr:cNvGrpSpPr/>
      </xdr:nvGrpSpPr>
      <xdr:grpSpPr>
        <a:xfrm>
          <a:off x="9525000" y="91811475"/>
          <a:ext cx="3867150" cy="1209675"/>
          <a:chOff x="9467850" y="91811475"/>
          <a:chExt cx="3867150" cy="1209675"/>
        </a:xfrm>
      </xdr:grpSpPr>
      <xdr:pic>
        <xdr:nvPicPr>
          <xdr:cNvPr id="941" name="Imagen 940"/>
          <xdr:cNvPicPr>
            <a:picLocks noChangeAspect="1" noChangeArrowheads="1"/>
          </xdr:cNvPicPr>
        </xdr:nvPicPr>
        <xdr:blipFill>
          <a:blip xmlns:r="http://schemas.openxmlformats.org/officeDocument/2006/relationships" r:embed="rId14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887075" y="92087700"/>
            <a:ext cx="1466850" cy="1809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42" name="Rectángulo 941"/>
          <xdr:cNvSpPr/>
        </xdr:nvSpPr>
        <xdr:spPr>
          <a:xfrm>
            <a:off x="11210925" y="91811475"/>
            <a:ext cx="838200" cy="21717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EC.2</a:t>
            </a:r>
          </a:p>
        </xdr:txBody>
      </xdr:sp>
      <xdr:pic>
        <xdr:nvPicPr>
          <xdr:cNvPr id="943" name="Imagen 942"/>
          <xdr:cNvPicPr>
            <a:picLocks noChangeAspect="1" noChangeArrowheads="1"/>
          </xdr:cNvPicPr>
        </xdr:nvPicPr>
        <xdr:blipFill>
          <a:blip xmlns:r="http://schemas.openxmlformats.org/officeDocument/2006/relationships" r:embed="rId15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629775" y="92287725"/>
            <a:ext cx="7239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44" name="Imagen 943"/>
          <xdr:cNvPicPr>
            <a:picLocks noChangeAspect="1" noChangeArrowheads="1"/>
          </xdr:cNvPicPr>
        </xdr:nvPicPr>
        <xdr:blipFill>
          <a:blip xmlns:r="http://schemas.openxmlformats.org/officeDocument/2006/relationships" r:embed="rId15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401300" y="92268675"/>
            <a:ext cx="2190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45" name="Imagen 944"/>
          <xdr:cNvPicPr>
            <a:picLocks noChangeAspect="1" noChangeArrowheads="1"/>
          </xdr:cNvPicPr>
        </xdr:nvPicPr>
        <xdr:blipFill>
          <a:blip xmlns:r="http://schemas.openxmlformats.org/officeDocument/2006/relationships" r:embed="rId15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163300" y="92287725"/>
            <a:ext cx="66675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46" name="Imagen 945"/>
          <xdr:cNvPicPr>
            <a:picLocks noChangeAspect="1" noChangeArrowheads="1"/>
          </xdr:cNvPicPr>
        </xdr:nvPicPr>
        <xdr:blipFill rotWithShape="1">
          <a:blip xmlns:r="http://schemas.openxmlformats.org/officeDocument/2006/relationships" r:embed="rId152">
            <a:clrChange>
              <a:clrFrom>
                <a:srgbClr val="FFFFFF"/>
              </a:clrFrom>
              <a:clrTo>
                <a:srgbClr val="FFFFFF">
                  <a:alpha val="0"/>
                </a:srgbClr>
              </a:clrTo>
            </a:clrChange>
            <a:extLst>
              <a:ext uri="{28A0092B-C50C-407E-A947-70E740481C1C}">
                <a14:useLocalDpi xmlns:a14="http://schemas.microsoft.com/office/drawing/2010/main" val="0"/>
              </a:ext>
            </a:extLst>
          </a:blip>
          <a:srcRect l="1" t="1" r="28205" b="15789"/>
          <a:stretch/>
        </xdr:blipFill>
        <xdr:spPr bwMode="auto">
          <a:xfrm>
            <a:off x="12172951" y="92278201"/>
            <a:ext cx="266700" cy="1524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47" name="Imagen 946"/>
          <xdr:cNvPicPr>
            <a:picLocks noChangeAspect="1" noChangeArrowheads="1"/>
          </xdr:cNvPicPr>
        </xdr:nvPicPr>
        <xdr:blipFill>
          <a:blip xmlns:r="http://schemas.openxmlformats.org/officeDocument/2006/relationships" r:embed="rId14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887325" y="92268675"/>
            <a:ext cx="4476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49" name="Imagen 948"/>
          <xdr:cNvPicPr>
            <a:picLocks noChangeAspect="1" noChangeArrowheads="1"/>
          </xdr:cNvPicPr>
        </xdr:nvPicPr>
        <xdr:blipFill>
          <a:blip xmlns:r="http://schemas.openxmlformats.org/officeDocument/2006/relationships" r:embed="rId15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467850" y="92478225"/>
            <a:ext cx="1266825"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50" name="Imagen 949"/>
          <xdr:cNvPicPr>
            <a:picLocks noChangeAspect="1" noChangeArrowheads="1"/>
          </xdr:cNvPicPr>
        </xdr:nvPicPr>
        <xdr:blipFill rotWithShape="1">
          <a:blip xmlns:r="http://schemas.openxmlformats.org/officeDocument/2006/relationships" r:embed="rId154">
            <a:clrChange>
              <a:clrFrom>
                <a:srgbClr val="FFFFFF"/>
              </a:clrFrom>
              <a:clrTo>
                <a:srgbClr val="FFFFFF">
                  <a:alpha val="0"/>
                </a:srgbClr>
              </a:clrTo>
            </a:clrChange>
            <a:extLst>
              <a:ext uri="{28A0092B-C50C-407E-A947-70E740481C1C}">
                <a14:useLocalDpi xmlns:a14="http://schemas.microsoft.com/office/drawing/2010/main" val="0"/>
              </a:ext>
            </a:extLst>
          </a:blip>
          <a:srcRect t="1" r="11842" b="17646"/>
          <a:stretch/>
        </xdr:blipFill>
        <xdr:spPr bwMode="auto">
          <a:xfrm>
            <a:off x="11163300" y="92468701"/>
            <a:ext cx="638175" cy="1333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51" name="Imagen 950"/>
          <xdr:cNvPicPr>
            <a:picLocks noChangeAspect="1" noChangeArrowheads="1"/>
          </xdr:cNvPicPr>
        </xdr:nvPicPr>
        <xdr:blipFill>
          <a:blip xmlns:r="http://schemas.openxmlformats.org/officeDocument/2006/relationships" r:embed="rId14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306300" y="92478225"/>
            <a:ext cx="4476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53" name="Imagen 952"/>
          <xdr:cNvPicPr>
            <a:picLocks noChangeAspect="1" noChangeArrowheads="1"/>
          </xdr:cNvPicPr>
        </xdr:nvPicPr>
        <xdr:blipFill>
          <a:blip xmlns:r="http://schemas.openxmlformats.org/officeDocument/2006/relationships" r:embed="rId14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706100" y="92659200"/>
            <a:ext cx="4476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54" name="Imagen 953"/>
          <xdr:cNvPicPr>
            <a:picLocks noChangeAspect="1" noChangeArrowheads="1"/>
          </xdr:cNvPicPr>
        </xdr:nvPicPr>
        <xdr:blipFill>
          <a:blip xmlns:r="http://schemas.openxmlformats.org/officeDocument/2006/relationships" r:embed="rId16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477375" y="92849700"/>
            <a:ext cx="1295400"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55" name="Imagen 954"/>
          <xdr:cNvPicPr>
            <a:picLocks noChangeAspect="1" noChangeArrowheads="1"/>
          </xdr:cNvPicPr>
        </xdr:nvPicPr>
        <xdr:blipFill>
          <a:blip xmlns:r="http://schemas.openxmlformats.org/officeDocument/2006/relationships" r:embed="rId15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268075" y="92859225"/>
            <a:ext cx="180975" cy="1619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9525</xdr:colOff>
      <xdr:row>507</xdr:row>
      <xdr:rowOff>123825</xdr:rowOff>
    </xdr:from>
    <xdr:to>
      <xdr:col>19</xdr:col>
      <xdr:colOff>152400</xdr:colOff>
      <xdr:row>512</xdr:row>
      <xdr:rowOff>19050</xdr:rowOff>
    </xdr:to>
    <xdr:grpSp>
      <xdr:nvGrpSpPr>
        <xdr:cNvPr id="78" name="Grupo 77"/>
        <xdr:cNvGrpSpPr/>
      </xdr:nvGrpSpPr>
      <xdr:grpSpPr>
        <a:xfrm>
          <a:off x="4105275" y="97155000"/>
          <a:ext cx="7381875" cy="847725"/>
          <a:chOff x="4105275" y="97155000"/>
          <a:chExt cx="7324725" cy="847725"/>
        </a:xfrm>
      </xdr:grpSpPr>
      <xdr:pic>
        <xdr:nvPicPr>
          <xdr:cNvPr id="983" name="Imagen 982"/>
          <xdr:cNvPicPr>
            <a:picLocks noChangeAspect="1" noChangeArrowheads="1"/>
          </xdr:cNvPicPr>
        </xdr:nvPicPr>
        <xdr:blipFill>
          <a:blip xmlns:r="http://schemas.openxmlformats.org/officeDocument/2006/relationships" r:embed="rId16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34150" y="97155000"/>
            <a:ext cx="2181225" cy="1905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84" name="Imagen 983"/>
          <xdr:cNvPicPr>
            <a:picLocks noChangeAspect="1" noChangeArrowheads="1"/>
          </xdr:cNvPicPr>
        </xdr:nvPicPr>
        <xdr:blipFill>
          <a:blip xmlns:r="http://schemas.openxmlformats.org/officeDocument/2006/relationships" r:embed="rId16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05275" y="97450275"/>
            <a:ext cx="247650"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85" name="Imagen 984"/>
          <xdr:cNvPicPr>
            <a:picLocks noChangeAspect="1" noChangeArrowheads="1"/>
          </xdr:cNvPicPr>
        </xdr:nvPicPr>
        <xdr:blipFill>
          <a:blip xmlns:r="http://schemas.openxmlformats.org/officeDocument/2006/relationships" r:embed="rId16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43450" y="97440750"/>
            <a:ext cx="676275"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86" name="Imagen 985"/>
          <xdr:cNvPicPr>
            <a:picLocks noChangeAspect="1" noChangeArrowheads="1"/>
          </xdr:cNvPicPr>
        </xdr:nvPicPr>
        <xdr:blipFill>
          <a:blip xmlns:r="http://schemas.openxmlformats.org/officeDocument/2006/relationships" r:embed="rId16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915025" y="97450275"/>
            <a:ext cx="676275"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87" name="Imagen 986"/>
          <xdr:cNvPicPr>
            <a:picLocks noChangeAspect="1" noChangeArrowheads="1"/>
          </xdr:cNvPicPr>
        </xdr:nvPicPr>
        <xdr:blipFill>
          <a:blip xmlns:r="http://schemas.openxmlformats.org/officeDocument/2006/relationships" r:embed="rId16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010400" y="97450275"/>
            <a:ext cx="666750"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88" name="Imagen 987"/>
          <xdr:cNvPicPr>
            <a:picLocks noChangeAspect="1" noChangeArrowheads="1"/>
          </xdr:cNvPicPr>
        </xdr:nvPicPr>
        <xdr:blipFill>
          <a:blip xmlns:r="http://schemas.openxmlformats.org/officeDocument/2006/relationships" r:embed="rId16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86750" y="97450275"/>
            <a:ext cx="695325"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89" name="Imagen 988"/>
          <xdr:cNvPicPr>
            <a:picLocks noChangeAspect="1" noChangeArrowheads="1"/>
          </xdr:cNvPicPr>
        </xdr:nvPicPr>
        <xdr:blipFill>
          <a:blip xmlns:r="http://schemas.openxmlformats.org/officeDocument/2006/relationships" r:embed="rId16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534525" y="97440750"/>
            <a:ext cx="676275"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90" name="Imagen 989"/>
          <xdr:cNvPicPr>
            <a:picLocks noChangeAspect="1" noChangeArrowheads="1"/>
          </xdr:cNvPicPr>
        </xdr:nvPicPr>
        <xdr:blipFill>
          <a:blip xmlns:r="http://schemas.openxmlformats.org/officeDocument/2006/relationships" r:embed="rId16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715625" y="97440750"/>
            <a:ext cx="714375"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91" name="Imagen 990"/>
          <xdr:cNvPicPr>
            <a:picLocks noChangeAspect="1" noChangeArrowheads="1"/>
          </xdr:cNvPicPr>
        </xdr:nvPicPr>
        <xdr:blipFill>
          <a:blip xmlns:r="http://schemas.openxmlformats.org/officeDocument/2006/relationships" r:embed="rId16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62725" y="97831275"/>
            <a:ext cx="247650"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98" name="Imagen 997"/>
          <xdr:cNvPicPr>
            <a:picLocks noChangeAspect="1" noChangeArrowheads="1"/>
          </xdr:cNvPicPr>
        </xdr:nvPicPr>
        <xdr:blipFill>
          <a:blip xmlns:r="http://schemas.openxmlformats.org/officeDocument/2006/relationships" r:embed="rId16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72375" y="97821750"/>
            <a:ext cx="476250" cy="1809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628650</xdr:colOff>
      <xdr:row>513</xdr:row>
      <xdr:rowOff>104775</xdr:rowOff>
    </xdr:from>
    <xdr:to>
      <xdr:col>8</xdr:col>
      <xdr:colOff>504825</xdr:colOff>
      <xdr:row>531</xdr:row>
      <xdr:rowOff>9525</xdr:rowOff>
    </xdr:to>
    <xdr:grpSp>
      <xdr:nvGrpSpPr>
        <xdr:cNvPr id="79" name="Grupo 78"/>
        <xdr:cNvGrpSpPr/>
      </xdr:nvGrpSpPr>
      <xdr:grpSpPr>
        <a:xfrm>
          <a:off x="3486150" y="98278950"/>
          <a:ext cx="1771650" cy="3381375"/>
          <a:chOff x="3486150" y="98278950"/>
          <a:chExt cx="1771650" cy="3381375"/>
        </a:xfrm>
      </xdr:grpSpPr>
      <xdr:pic>
        <xdr:nvPicPr>
          <xdr:cNvPr id="992" name="Imagen 991"/>
          <xdr:cNvPicPr>
            <a:picLocks noChangeAspect="1" noChangeArrowheads="1"/>
          </xdr:cNvPicPr>
        </xdr:nvPicPr>
        <xdr:blipFill>
          <a:blip xmlns:r="http://schemas.openxmlformats.org/officeDocument/2006/relationships" r:embed="rId17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62350" y="98278950"/>
            <a:ext cx="533400" cy="4000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93" name="Imagen 992"/>
          <xdr:cNvPicPr>
            <a:picLocks noChangeAspect="1" noChangeArrowheads="1"/>
          </xdr:cNvPicPr>
        </xdr:nvPicPr>
        <xdr:blipFill>
          <a:blip xmlns:r="http://schemas.openxmlformats.org/officeDocument/2006/relationships" r:embed="rId17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52825" y="98812350"/>
            <a:ext cx="571500" cy="4286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94" name="Imagen 993"/>
          <xdr:cNvPicPr>
            <a:picLocks noChangeAspect="1" noChangeArrowheads="1"/>
          </xdr:cNvPicPr>
        </xdr:nvPicPr>
        <xdr:blipFill>
          <a:blip xmlns:r="http://schemas.openxmlformats.org/officeDocument/2006/relationships" r:embed="rId17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52825" y="99431475"/>
            <a:ext cx="561975" cy="4095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95" name="Imagen 994"/>
          <xdr:cNvPicPr>
            <a:picLocks noChangeAspect="1" noChangeArrowheads="1"/>
          </xdr:cNvPicPr>
        </xdr:nvPicPr>
        <xdr:blipFill>
          <a:blip xmlns:r="http://schemas.openxmlformats.org/officeDocument/2006/relationships" r:embed="rId17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33775" y="99964875"/>
            <a:ext cx="590550" cy="419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96" name="Imagen 995"/>
          <xdr:cNvPicPr>
            <a:picLocks noChangeAspect="1" noChangeArrowheads="1"/>
          </xdr:cNvPicPr>
        </xdr:nvPicPr>
        <xdr:blipFill>
          <a:blip xmlns:r="http://schemas.openxmlformats.org/officeDocument/2006/relationships" r:embed="rId17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52825" y="100564950"/>
            <a:ext cx="533400" cy="4095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97" name="Imagen 996"/>
          <xdr:cNvPicPr>
            <a:picLocks noChangeAspect="1" noChangeArrowheads="1"/>
          </xdr:cNvPicPr>
        </xdr:nvPicPr>
        <xdr:blipFill>
          <a:blip xmlns:r="http://schemas.openxmlformats.org/officeDocument/2006/relationships" r:embed="rId17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86150" y="101117400"/>
            <a:ext cx="600075" cy="419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14" name="Imagen 1013"/>
          <xdr:cNvPicPr>
            <a:picLocks noChangeAspect="1" noChangeArrowheads="1"/>
          </xdr:cNvPicPr>
        </xdr:nvPicPr>
        <xdr:blipFill>
          <a:blip xmlns:r="http://schemas.openxmlformats.org/officeDocument/2006/relationships" r:embed="rId17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91075" y="98421825"/>
            <a:ext cx="4572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15" name="Imagen 1014"/>
          <xdr:cNvPicPr>
            <a:picLocks noChangeAspect="1" noChangeArrowheads="1"/>
          </xdr:cNvPicPr>
        </xdr:nvPicPr>
        <xdr:blipFill>
          <a:blip xmlns:r="http://schemas.openxmlformats.org/officeDocument/2006/relationships" r:embed="rId17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91075" y="99012375"/>
            <a:ext cx="4572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16" name="Imagen 1015"/>
          <xdr:cNvPicPr>
            <a:picLocks noChangeAspect="1" noChangeArrowheads="1"/>
          </xdr:cNvPicPr>
        </xdr:nvPicPr>
        <xdr:blipFill>
          <a:blip xmlns:r="http://schemas.openxmlformats.org/officeDocument/2006/relationships" r:embed="rId17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91075" y="99583875"/>
            <a:ext cx="4572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17" name="Imagen 1016"/>
          <xdr:cNvPicPr>
            <a:picLocks noChangeAspect="1" noChangeArrowheads="1"/>
          </xdr:cNvPicPr>
        </xdr:nvPicPr>
        <xdr:blipFill>
          <a:blip xmlns:r="http://schemas.openxmlformats.org/officeDocument/2006/relationships" r:embed="rId17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00600" y="100145850"/>
            <a:ext cx="4572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18" name="Imagen 1017"/>
          <xdr:cNvPicPr>
            <a:picLocks noChangeAspect="1" noChangeArrowheads="1"/>
          </xdr:cNvPicPr>
        </xdr:nvPicPr>
        <xdr:blipFill>
          <a:blip xmlns:r="http://schemas.openxmlformats.org/officeDocument/2006/relationships" r:embed="rId17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00600" y="100726875"/>
            <a:ext cx="4572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19" name="Imagen 1018"/>
          <xdr:cNvPicPr>
            <a:picLocks noChangeAspect="1" noChangeArrowheads="1"/>
          </xdr:cNvPicPr>
        </xdr:nvPicPr>
        <xdr:blipFill>
          <a:blip xmlns:r="http://schemas.openxmlformats.org/officeDocument/2006/relationships" r:embed="rId17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91075" y="101288850"/>
            <a:ext cx="4572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21" name="Imagen 1020"/>
          <xdr:cNvPicPr>
            <a:picLocks noChangeAspect="1" noChangeArrowheads="1"/>
          </xdr:cNvPicPr>
        </xdr:nvPicPr>
        <xdr:blipFill>
          <a:blip xmlns:r="http://schemas.openxmlformats.org/officeDocument/2006/relationships" r:embed="rId14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33925" y="101479350"/>
            <a:ext cx="4476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22" name="Imagen 1021"/>
          <xdr:cNvPicPr>
            <a:picLocks noChangeAspect="1" noChangeArrowheads="1"/>
          </xdr:cNvPicPr>
        </xdr:nvPicPr>
        <xdr:blipFill>
          <a:blip xmlns:r="http://schemas.openxmlformats.org/officeDocument/2006/relationships" r:embed="rId14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43450" y="100907850"/>
            <a:ext cx="4476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23" name="Imagen 1022"/>
          <xdr:cNvPicPr>
            <a:picLocks noChangeAspect="1" noChangeArrowheads="1"/>
          </xdr:cNvPicPr>
        </xdr:nvPicPr>
        <xdr:blipFill>
          <a:blip xmlns:r="http://schemas.openxmlformats.org/officeDocument/2006/relationships" r:embed="rId14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81550" y="100317300"/>
            <a:ext cx="4476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24" name="Imagen 1023"/>
          <xdr:cNvPicPr>
            <a:picLocks noChangeAspect="1" noChangeArrowheads="1"/>
          </xdr:cNvPicPr>
        </xdr:nvPicPr>
        <xdr:blipFill>
          <a:blip xmlns:r="http://schemas.openxmlformats.org/officeDocument/2006/relationships" r:embed="rId14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52975" y="99745800"/>
            <a:ext cx="4476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26" name="Imagen 1025"/>
          <xdr:cNvPicPr>
            <a:picLocks noChangeAspect="1" noChangeArrowheads="1"/>
          </xdr:cNvPicPr>
        </xdr:nvPicPr>
        <xdr:blipFill>
          <a:blip xmlns:r="http://schemas.openxmlformats.org/officeDocument/2006/relationships" r:embed="rId14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52975" y="99183825"/>
            <a:ext cx="4476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28" name="Imagen 1027"/>
          <xdr:cNvPicPr>
            <a:picLocks noChangeAspect="1" noChangeArrowheads="1"/>
          </xdr:cNvPicPr>
        </xdr:nvPicPr>
        <xdr:blipFill>
          <a:blip xmlns:r="http://schemas.openxmlformats.org/officeDocument/2006/relationships" r:embed="rId14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52975" y="98640900"/>
            <a:ext cx="447675" cy="1809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200025</xdr:colOff>
      <xdr:row>465</xdr:row>
      <xdr:rowOff>0</xdr:rowOff>
    </xdr:from>
    <xdr:to>
      <xdr:col>0</xdr:col>
      <xdr:colOff>447675</xdr:colOff>
      <xdr:row>465</xdr:row>
      <xdr:rowOff>198120</xdr:rowOff>
    </xdr:to>
    <xdr:pic>
      <xdr:nvPicPr>
        <xdr:cNvPr id="1030" name="Imagen 1029"/>
        <xdr:cNvPicPr>
          <a:picLocks noChangeAspect="1" noChangeArrowheads="1"/>
        </xdr:cNvPicPr>
      </xdr:nvPicPr>
      <xdr:blipFill>
        <a:blip xmlns:r="http://schemas.openxmlformats.org/officeDocument/2006/relationships" r:embed="rId17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0025" y="88973025"/>
          <a:ext cx="247650" cy="198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466</xdr:row>
      <xdr:rowOff>0</xdr:rowOff>
    </xdr:from>
    <xdr:to>
      <xdr:col>0</xdr:col>
      <xdr:colOff>438150</xdr:colOff>
      <xdr:row>466</xdr:row>
      <xdr:rowOff>182563</xdr:rowOff>
    </xdr:to>
    <xdr:pic>
      <xdr:nvPicPr>
        <xdr:cNvPr id="1031" name="Imagen 1030"/>
        <xdr:cNvPicPr>
          <a:picLocks noChangeAspect="1" noChangeArrowheads="1"/>
        </xdr:cNvPicPr>
      </xdr:nvPicPr>
      <xdr:blipFill>
        <a:blip xmlns:r="http://schemas.openxmlformats.org/officeDocument/2006/relationships" r:embed="rId17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9075" y="89211150"/>
          <a:ext cx="219075" cy="182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209550</xdr:colOff>
      <xdr:row>467</xdr:row>
      <xdr:rowOff>28575</xdr:rowOff>
    </xdr:from>
    <xdr:to>
      <xdr:col>0</xdr:col>
      <xdr:colOff>409575</xdr:colOff>
      <xdr:row>468</xdr:row>
      <xdr:rowOff>3613</xdr:rowOff>
    </xdr:to>
    <xdr:pic>
      <xdr:nvPicPr>
        <xdr:cNvPr id="1032" name="Imagen 1031"/>
        <xdr:cNvPicPr>
          <a:picLocks noChangeAspect="1" noChangeArrowheads="1"/>
        </xdr:cNvPicPr>
      </xdr:nvPicPr>
      <xdr:blipFill>
        <a:blip xmlns:r="http://schemas.openxmlformats.org/officeDocument/2006/relationships" r:embed="rId17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9550" y="89430225"/>
          <a:ext cx="200025" cy="165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190500</xdr:colOff>
      <xdr:row>468</xdr:row>
      <xdr:rowOff>38100</xdr:rowOff>
    </xdr:from>
    <xdr:to>
      <xdr:col>0</xdr:col>
      <xdr:colOff>406400</xdr:colOff>
      <xdr:row>469</xdr:row>
      <xdr:rowOff>9525</xdr:rowOff>
    </xdr:to>
    <xdr:pic>
      <xdr:nvPicPr>
        <xdr:cNvPr id="1036" name="Imagen 1035"/>
        <xdr:cNvPicPr>
          <a:picLocks noChangeAspect="1" noChangeArrowheads="1"/>
        </xdr:cNvPicPr>
      </xdr:nvPicPr>
      <xdr:blipFill>
        <a:blip xmlns:r="http://schemas.openxmlformats.org/officeDocument/2006/relationships" r:embed="rId18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0500" y="89630250"/>
          <a:ext cx="2159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180975</xdr:colOff>
      <xdr:row>469</xdr:row>
      <xdr:rowOff>28574</xdr:rowOff>
    </xdr:from>
    <xdr:to>
      <xdr:col>0</xdr:col>
      <xdr:colOff>376634</xdr:colOff>
      <xdr:row>469</xdr:row>
      <xdr:rowOff>190499</xdr:rowOff>
    </xdr:to>
    <xdr:pic>
      <xdr:nvPicPr>
        <xdr:cNvPr id="1039" name="Imagen 1038"/>
        <xdr:cNvPicPr>
          <a:picLocks noChangeAspect="1" noChangeArrowheads="1"/>
        </xdr:cNvPicPr>
      </xdr:nvPicPr>
      <xdr:blipFill>
        <a:blip xmlns:r="http://schemas.openxmlformats.org/officeDocument/2006/relationships" r:embed="rId18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89811224"/>
          <a:ext cx="195659"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171450</xdr:colOff>
      <xdr:row>470</xdr:row>
      <xdr:rowOff>28575</xdr:rowOff>
    </xdr:from>
    <xdr:to>
      <xdr:col>0</xdr:col>
      <xdr:colOff>387350</xdr:colOff>
      <xdr:row>471</xdr:row>
      <xdr:rowOff>0</xdr:rowOff>
    </xdr:to>
    <xdr:pic>
      <xdr:nvPicPr>
        <xdr:cNvPr id="1041" name="Imagen 1040"/>
        <xdr:cNvPicPr>
          <a:picLocks noChangeAspect="1" noChangeArrowheads="1"/>
        </xdr:cNvPicPr>
      </xdr:nvPicPr>
      <xdr:blipFill>
        <a:blip xmlns:r="http://schemas.openxmlformats.org/officeDocument/2006/relationships" r:embed="rId18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1450" y="90001725"/>
          <a:ext cx="2159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19050</xdr:colOff>
      <xdr:row>495</xdr:row>
      <xdr:rowOff>0</xdr:rowOff>
    </xdr:from>
    <xdr:to>
      <xdr:col>15</xdr:col>
      <xdr:colOff>468630</xdr:colOff>
      <xdr:row>506</xdr:row>
      <xdr:rowOff>28575</xdr:rowOff>
    </xdr:to>
    <xdr:grpSp>
      <xdr:nvGrpSpPr>
        <xdr:cNvPr id="82" name="Grupo 81"/>
        <xdr:cNvGrpSpPr/>
      </xdr:nvGrpSpPr>
      <xdr:grpSpPr>
        <a:xfrm>
          <a:off x="3543300" y="94745175"/>
          <a:ext cx="5840730" cy="2124075"/>
          <a:chOff x="3543300" y="94745175"/>
          <a:chExt cx="5783580" cy="2124075"/>
        </a:xfrm>
      </xdr:grpSpPr>
      <xdr:grpSp>
        <xdr:nvGrpSpPr>
          <xdr:cNvPr id="77" name="Grupo 76"/>
          <xdr:cNvGrpSpPr/>
        </xdr:nvGrpSpPr>
        <xdr:grpSpPr>
          <a:xfrm>
            <a:off x="3543300" y="94745175"/>
            <a:ext cx="5783580" cy="2124075"/>
            <a:chOff x="3543300" y="94745175"/>
            <a:chExt cx="5783580" cy="2124075"/>
          </a:xfrm>
        </xdr:grpSpPr>
        <xdr:pic>
          <xdr:nvPicPr>
            <xdr:cNvPr id="956" name="Imagen 955"/>
            <xdr:cNvPicPr>
              <a:picLocks noChangeAspect="1" noChangeArrowheads="1"/>
            </xdr:cNvPicPr>
          </xdr:nvPicPr>
          <xdr:blipFill>
            <a:blip xmlns:r="http://schemas.openxmlformats.org/officeDocument/2006/relationships" r:embed="rId18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696075" y="94745175"/>
              <a:ext cx="5619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57" name="Imagen 956"/>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53200" y="95116650"/>
              <a:ext cx="866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58" name="Imagen 957"/>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43675" y="94935675"/>
              <a:ext cx="866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59" name="Imagen 958"/>
            <xdr:cNvPicPr>
              <a:picLocks noChangeAspect="1" noChangeArrowheads="1"/>
            </xdr:cNvPicPr>
          </xdr:nvPicPr>
          <xdr:blipFill>
            <a:blip xmlns:r="http://schemas.openxmlformats.org/officeDocument/2006/relationships" r:embed="rId18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24650" y="95316675"/>
              <a:ext cx="6096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60" name="Imagen 959"/>
            <xdr:cNvPicPr>
              <a:picLocks noChangeAspect="1" noChangeArrowheads="1"/>
            </xdr:cNvPicPr>
          </xdr:nvPicPr>
          <xdr:blipFill>
            <a:blip xmlns:r="http://schemas.openxmlformats.org/officeDocument/2006/relationships" r:embed="rId18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95516700"/>
              <a:ext cx="22193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64" name="Imagen 963"/>
            <xdr:cNvPicPr>
              <a:picLocks noChangeAspect="1" noChangeArrowheads="1"/>
            </xdr:cNvPicPr>
          </xdr:nvPicPr>
          <xdr:blipFill>
            <a:blip xmlns:r="http://schemas.openxmlformats.org/officeDocument/2006/relationships" r:embed="rId18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00450" y="95716725"/>
              <a:ext cx="13430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65" name="Imagen 964"/>
            <xdr:cNvPicPr>
              <a:picLocks noChangeAspect="1" noChangeArrowheads="1"/>
            </xdr:cNvPicPr>
          </xdr:nvPicPr>
          <xdr:blipFill>
            <a:blip xmlns:r="http://schemas.openxmlformats.org/officeDocument/2006/relationships" r:embed="rId18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14925" y="95716725"/>
              <a:ext cx="3629025" cy="2000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66" name="Imagen 965"/>
            <xdr:cNvPicPr>
              <a:picLocks noChangeAspect="1" noChangeArrowheads="1"/>
            </xdr:cNvPicPr>
          </xdr:nvPicPr>
          <xdr:blipFill>
            <a:blip xmlns:r="http://schemas.openxmlformats.org/officeDocument/2006/relationships" r:embed="rId18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095875" y="95907225"/>
              <a:ext cx="3714750" cy="2190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67" name="Imagen 966"/>
            <xdr:cNvPicPr>
              <a:picLocks noChangeAspect="1" noChangeArrowheads="1"/>
            </xdr:cNvPicPr>
          </xdr:nvPicPr>
          <xdr:blipFill>
            <a:blip xmlns:r="http://schemas.openxmlformats.org/officeDocument/2006/relationships" r:embed="rId18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90925" y="95907225"/>
              <a:ext cx="1400175" cy="1905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68" name="Imagen 967"/>
            <xdr:cNvPicPr>
              <a:picLocks noChangeAspect="1" noChangeArrowheads="1"/>
            </xdr:cNvPicPr>
          </xdr:nvPicPr>
          <xdr:blipFill>
            <a:blip xmlns:r="http://schemas.openxmlformats.org/officeDocument/2006/relationships" r:embed="rId19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81400" y="96107250"/>
              <a:ext cx="13335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69" name="Imagen 968"/>
            <xdr:cNvPicPr>
              <a:picLocks noChangeAspect="1" noChangeArrowheads="1"/>
            </xdr:cNvPicPr>
          </xdr:nvPicPr>
          <xdr:blipFill>
            <a:blip xmlns:r="http://schemas.openxmlformats.org/officeDocument/2006/relationships" r:embed="rId19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53025" y="96097725"/>
              <a:ext cx="1638300" cy="1905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70" name="Imagen 969"/>
            <xdr:cNvPicPr>
              <a:picLocks noChangeAspect="1" noChangeArrowheads="1"/>
            </xdr:cNvPicPr>
          </xdr:nvPicPr>
          <xdr:blipFill>
            <a:blip xmlns:r="http://schemas.openxmlformats.org/officeDocument/2006/relationships" r:embed="rId19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62350" y="96269175"/>
              <a:ext cx="14192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71" name="Imagen 970"/>
            <xdr:cNvPicPr>
              <a:picLocks noChangeAspect="1" noChangeArrowheads="1"/>
            </xdr:cNvPicPr>
          </xdr:nvPicPr>
          <xdr:blipFill>
            <a:blip xmlns:r="http://schemas.openxmlformats.org/officeDocument/2006/relationships" r:embed="rId19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43500" y="96278700"/>
              <a:ext cx="2438400" cy="1905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72" name="Imagen 971"/>
            <xdr:cNvPicPr>
              <a:picLocks noChangeAspect="1" noChangeArrowheads="1"/>
            </xdr:cNvPicPr>
          </xdr:nvPicPr>
          <xdr:blipFill>
            <a:blip xmlns:r="http://schemas.openxmlformats.org/officeDocument/2006/relationships" r:embed="rId19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43300" y="96469200"/>
              <a:ext cx="13716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74" name="Imagen 973"/>
            <xdr:cNvPicPr>
              <a:picLocks noChangeAspect="1" noChangeArrowheads="1"/>
            </xdr:cNvPicPr>
          </xdr:nvPicPr>
          <xdr:blipFill>
            <a:blip xmlns:r="http://schemas.openxmlformats.org/officeDocument/2006/relationships" r:embed="rId19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43500" y="96478725"/>
              <a:ext cx="16002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75" name="Imagen 974"/>
            <xdr:cNvPicPr>
              <a:picLocks noChangeAspect="1" noChangeArrowheads="1"/>
            </xdr:cNvPicPr>
          </xdr:nvPicPr>
          <xdr:blipFill>
            <a:blip xmlns:r="http://schemas.openxmlformats.org/officeDocument/2006/relationships" r:embed="rId19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43300" y="96659700"/>
              <a:ext cx="161925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76" name="Imagen 975"/>
            <xdr:cNvPicPr>
              <a:picLocks noChangeAspect="1" noChangeArrowheads="1"/>
            </xdr:cNvPicPr>
          </xdr:nvPicPr>
          <xdr:blipFill>
            <a:blip xmlns:r="http://schemas.openxmlformats.org/officeDocument/2006/relationships" r:embed="rId19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72100" y="96688275"/>
              <a:ext cx="24860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77" name="Imagen 976"/>
            <xdr:cNvPicPr>
              <a:picLocks noChangeAspect="1" noChangeArrowheads="1"/>
            </xdr:cNvPicPr>
          </xdr:nvPicPr>
          <xdr:blipFill>
            <a:blip xmlns:r="http://schemas.openxmlformats.org/officeDocument/2006/relationships" r:embed="rId19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001125" y="95735776"/>
              <a:ext cx="257175" cy="15269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78" name="Imagen 977"/>
            <xdr:cNvPicPr>
              <a:picLocks noChangeAspect="1" noChangeArrowheads="1"/>
            </xdr:cNvPicPr>
          </xdr:nvPicPr>
          <xdr:blipFill>
            <a:blip xmlns:r="http://schemas.openxmlformats.org/officeDocument/2006/relationships" r:embed="rId19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001125" y="95907225"/>
              <a:ext cx="325755" cy="1714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79" name="Imagen 978"/>
            <xdr:cNvPicPr>
              <a:picLocks noChangeAspect="1" noChangeArrowheads="1"/>
            </xdr:cNvPicPr>
          </xdr:nvPicPr>
          <xdr:blipFill>
            <a:blip xmlns:r="http://schemas.openxmlformats.org/officeDocument/2006/relationships" r:embed="rId20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020175" y="96107250"/>
              <a:ext cx="279732" cy="17144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80" name="Imagen 979"/>
            <xdr:cNvPicPr>
              <a:picLocks noChangeAspect="1" noChangeArrowheads="1"/>
            </xdr:cNvPicPr>
          </xdr:nvPicPr>
          <xdr:blipFill>
            <a:blip xmlns:r="http://schemas.openxmlformats.org/officeDocument/2006/relationships" r:embed="rId20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039225" y="96297751"/>
              <a:ext cx="266700" cy="14903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81" name="Imagen 980"/>
            <xdr:cNvPicPr>
              <a:picLocks noChangeAspect="1" noChangeArrowheads="1"/>
            </xdr:cNvPicPr>
          </xdr:nvPicPr>
          <xdr:blipFill>
            <a:blip xmlns:r="http://schemas.openxmlformats.org/officeDocument/2006/relationships" r:embed="rId20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020174" y="96488250"/>
              <a:ext cx="288757" cy="17144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82" name="Imagen 981"/>
            <xdr:cNvPicPr>
              <a:picLocks noChangeAspect="1" noChangeArrowheads="1"/>
            </xdr:cNvPicPr>
          </xdr:nvPicPr>
          <xdr:blipFill>
            <a:blip xmlns:r="http://schemas.openxmlformats.org/officeDocument/2006/relationships" r:embed="rId20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029700" y="96669226"/>
              <a:ext cx="247650" cy="147042"/>
            </a:xfrm>
            <a:prstGeom prst="rect">
              <a:avLst/>
            </a:prstGeom>
            <a:noFill/>
            <a:extLst>
              <a:ext uri="{909E8E84-426E-40DD-AFC4-6F175D3DCCD1}">
                <a14:hiddenFill xmlns:a14="http://schemas.microsoft.com/office/drawing/2010/main">
                  <a:solidFill>
                    <a:srgbClr val="FFFFFF"/>
                  </a:solidFill>
                </a14:hiddenFill>
              </a:ext>
            </a:extLst>
          </xdr:spPr>
        </xdr:pic>
      </xdr:grpSp>
      <xdr:cxnSp macro="">
        <xdr:nvCxnSpPr>
          <xdr:cNvPr id="81" name="Conector recto 80"/>
          <xdr:cNvCxnSpPr/>
        </xdr:nvCxnSpPr>
        <xdr:spPr>
          <a:xfrm flipV="1">
            <a:off x="7305675" y="95145225"/>
            <a:ext cx="161925" cy="15716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14</xdr:col>
      <xdr:colOff>47625</xdr:colOff>
      <xdr:row>514</xdr:row>
      <xdr:rowOff>19050</xdr:rowOff>
    </xdr:from>
    <xdr:to>
      <xdr:col>18</xdr:col>
      <xdr:colOff>66675</xdr:colOff>
      <xdr:row>526</xdr:row>
      <xdr:rowOff>123825</xdr:rowOff>
    </xdr:to>
    <xdr:grpSp>
      <xdr:nvGrpSpPr>
        <xdr:cNvPr id="83" name="Grupo 82"/>
        <xdr:cNvGrpSpPr/>
      </xdr:nvGrpSpPr>
      <xdr:grpSpPr>
        <a:xfrm>
          <a:off x="8324850" y="98383725"/>
          <a:ext cx="2486025" cy="2438400"/>
          <a:chOff x="8248650" y="98412300"/>
          <a:chExt cx="2486025" cy="2438400"/>
        </a:xfrm>
      </xdr:grpSpPr>
      <xdr:pic>
        <xdr:nvPicPr>
          <xdr:cNvPr id="1042" name="Imagen 1041"/>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943975" y="98412300"/>
            <a:ext cx="866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44" name="Imagen 1043"/>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915400" y="98640900"/>
            <a:ext cx="866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45" name="Imagen 1044"/>
          <xdr:cNvPicPr>
            <a:picLocks noChangeAspect="1" noChangeArrowheads="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20200" y="98840925"/>
            <a:ext cx="3524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46" name="Imagen 1045"/>
          <xdr:cNvPicPr>
            <a:picLocks noChangeAspect="1" noChangeArrowheads="1"/>
          </xdr:cNvPicPr>
        </xdr:nvPicPr>
        <xdr:blipFill>
          <a:blip xmlns:r="http://schemas.openxmlformats.org/officeDocument/2006/relationships" r:embed="rId18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48650" y="99012375"/>
            <a:ext cx="22193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47" name="Imagen 1046"/>
          <xdr:cNvPicPr>
            <a:picLocks noChangeAspect="1" noChangeArrowheads="1"/>
          </xdr:cNvPicPr>
        </xdr:nvPicPr>
        <xdr:blipFill>
          <a:blip xmlns:r="http://schemas.openxmlformats.org/officeDocument/2006/relationships" r:embed="rId20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010650" y="99183825"/>
            <a:ext cx="116205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48" name="Imagen 1047"/>
          <xdr:cNvPicPr>
            <a:picLocks noChangeAspect="1" noChangeArrowheads="1"/>
          </xdr:cNvPicPr>
        </xdr:nvPicPr>
        <xdr:blipFill>
          <a:blip xmlns:r="http://schemas.openxmlformats.org/officeDocument/2006/relationships" r:embed="rId2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72525" y="99336225"/>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49" name="Imagen 1048"/>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477375" y="99364800"/>
            <a:ext cx="666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51" name="Imagen 1050"/>
          <xdr:cNvPicPr>
            <a:picLocks noChangeAspect="1" noChangeArrowheads="1"/>
          </xdr:cNvPicPr>
        </xdr:nvPicPr>
        <xdr:blipFill>
          <a:blip xmlns:r="http://schemas.openxmlformats.org/officeDocument/2006/relationships" r:embed="rId20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067925" y="99345750"/>
            <a:ext cx="600075" cy="333375"/>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1053" name="Conector recto 1052"/>
          <xdr:cNvCxnSpPr/>
        </xdr:nvCxnSpPr>
        <xdr:spPr>
          <a:xfrm flipV="1">
            <a:off x="9401175" y="98659950"/>
            <a:ext cx="161925" cy="15716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54" name="Conector recto 1053"/>
          <xdr:cNvCxnSpPr/>
        </xdr:nvCxnSpPr>
        <xdr:spPr>
          <a:xfrm flipV="1">
            <a:off x="9667875" y="98640900"/>
            <a:ext cx="161925" cy="157163"/>
          </a:xfrm>
          <a:prstGeom prst="line">
            <a:avLst/>
          </a:prstGeom>
        </xdr:spPr>
        <xdr:style>
          <a:lnRef idx="1">
            <a:schemeClr val="dk1"/>
          </a:lnRef>
          <a:fillRef idx="0">
            <a:schemeClr val="dk1"/>
          </a:fillRef>
          <a:effectRef idx="0">
            <a:schemeClr val="dk1"/>
          </a:effectRef>
          <a:fontRef idx="minor">
            <a:schemeClr val="tx1"/>
          </a:fontRef>
        </xdr:style>
      </xdr:cxnSp>
      <xdr:pic>
        <xdr:nvPicPr>
          <xdr:cNvPr id="1055" name="Imagen 1054"/>
          <xdr:cNvPicPr>
            <a:picLocks noChangeAspect="1" noChangeArrowheads="1"/>
          </xdr:cNvPicPr>
        </xdr:nvPicPr>
        <xdr:blipFill>
          <a:blip xmlns:r="http://schemas.openxmlformats.org/officeDocument/2006/relationships" r:embed="rId2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48725" y="99707700"/>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56" name="Imagen 1055"/>
          <xdr:cNvPicPr>
            <a:picLocks noChangeAspect="1" noChangeArrowheads="1"/>
          </xdr:cNvPicPr>
        </xdr:nvPicPr>
        <xdr:blipFill>
          <a:blip xmlns:r="http://schemas.openxmlformats.org/officeDocument/2006/relationships" r:embed="rId20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715500" y="99707700"/>
            <a:ext cx="600075"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57" name="Imagen 1056"/>
          <xdr:cNvPicPr>
            <a:picLocks noChangeAspect="1" noChangeArrowheads="1"/>
          </xdr:cNvPicPr>
        </xdr:nvPicPr>
        <xdr:blipFill>
          <a:blip xmlns:r="http://schemas.openxmlformats.org/officeDocument/2006/relationships" r:embed="rId20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401050" y="100145850"/>
            <a:ext cx="4191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58" name="Imagen 1057"/>
          <xdr:cNvPicPr>
            <a:picLocks noChangeAspect="1" noChangeArrowheads="1"/>
          </xdr:cNvPicPr>
        </xdr:nvPicPr>
        <xdr:blipFill>
          <a:blip xmlns:r="http://schemas.openxmlformats.org/officeDocument/2006/relationships" r:embed="rId3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591675" y="100098225"/>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59" name="Imagen 1058"/>
          <xdr:cNvPicPr>
            <a:picLocks noChangeAspect="1" noChangeArrowheads="1"/>
          </xdr:cNvPicPr>
        </xdr:nvPicPr>
        <xdr:blipFill>
          <a:blip xmlns:r="http://schemas.openxmlformats.org/officeDocument/2006/relationships" r:embed="rId2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572750" y="100126800"/>
            <a:ext cx="161925"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60" name="Imagen 1059"/>
          <xdr:cNvPicPr>
            <a:picLocks noChangeAspect="1" noChangeArrowheads="1"/>
          </xdr:cNvPicPr>
        </xdr:nvPicPr>
        <xdr:blipFill>
          <a:blip xmlns:r="http://schemas.openxmlformats.org/officeDocument/2006/relationships" r:embed="rId20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62950" y="100517325"/>
            <a:ext cx="4191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61" name="Imagen 1060"/>
          <xdr:cNvPicPr>
            <a:picLocks noChangeAspect="1" noChangeArrowheads="1"/>
          </xdr:cNvPicPr>
        </xdr:nvPicPr>
        <xdr:blipFill>
          <a:blip xmlns:r="http://schemas.openxmlformats.org/officeDocument/2006/relationships" r:embed="rId2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477375" y="100517325"/>
            <a:ext cx="161925" cy="3333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0</xdr:colOff>
      <xdr:row>536</xdr:row>
      <xdr:rowOff>0</xdr:rowOff>
    </xdr:from>
    <xdr:to>
      <xdr:col>14</xdr:col>
      <xdr:colOff>257175</xdr:colOff>
      <xdr:row>543</xdr:row>
      <xdr:rowOff>66675</xdr:rowOff>
    </xdr:to>
    <xdr:sp macro="" textlink="">
      <xdr:nvSpPr>
        <xdr:cNvPr id="1062" name="Rectángulo 1061"/>
        <xdr:cNvSpPr/>
      </xdr:nvSpPr>
      <xdr:spPr>
        <a:xfrm>
          <a:off x="781050" y="102603300"/>
          <a:ext cx="7696200" cy="14001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4.</a:t>
          </a:r>
          <a:r>
            <a:rPr lang="es-EC" sz="1100" b="1" baseline="0"/>
            <a:t> Conclusión:  Mediante los calculos realizados se determino que la cantidad de ladrillo que sale listo para almacenar es de 3329.986 kg/h, lo que se traduce en 1752,62 ladrillos por hora, existe un desperdicio por calcinacion de 874,542 kg/h, lo que respresenta mas del 20% del total que se alimento a esta unidad, en el proceso entra 25,097 kmol de O2 para que se produsca la combustion, en este proceso libera gases los cuales suman un total de 130,2756 kmoles de los cuales una fraccion molar de 0,062416 son de CO2 y al ser una reaccion incompleta libera una fraccion molar de 0,008476 d Co; el procentaje de moles de metano que no reacciona representa una fraccion de 0,006165 de CH4.</a:t>
          </a:r>
        </a:p>
      </xdr:txBody>
    </xdr:sp>
    <xdr:clientData/>
  </xdr:twoCellAnchor>
  <xdr:twoCellAnchor>
    <xdr:from>
      <xdr:col>1</xdr:col>
      <xdr:colOff>0</xdr:colOff>
      <xdr:row>546</xdr:row>
      <xdr:rowOff>76200</xdr:rowOff>
    </xdr:from>
    <xdr:to>
      <xdr:col>13</xdr:col>
      <xdr:colOff>333375</xdr:colOff>
      <xdr:row>551</xdr:row>
      <xdr:rowOff>19050</xdr:rowOff>
    </xdr:to>
    <xdr:sp macro="" textlink="">
      <xdr:nvSpPr>
        <xdr:cNvPr id="1063" name="Rectángulo 1062"/>
        <xdr:cNvSpPr/>
      </xdr:nvSpPr>
      <xdr:spPr>
        <a:xfrm>
          <a:off x="781050" y="104584500"/>
          <a:ext cx="7134225" cy="8953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U14.</a:t>
          </a:r>
          <a:r>
            <a:rPr lang="es-EC" sz="1100" b="1" baseline="0"/>
            <a:t> La ultima etapa es el almacenamiento, luego se salir del horno el producto que esta en perfectas condiciones se almacena para luego estar listo para su distribucion.</a:t>
          </a:r>
        </a:p>
        <a:p>
          <a:pPr algn="l"/>
          <a:r>
            <a:rPr lang="es-EC" sz="1100" b="1" baseline="0"/>
            <a:t>1. Objeto: </a:t>
          </a:r>
        </a:p>
        <a:p>
          <a:pPr algn="l"/>
          <a:r>
            <a:rPr lang="es-EC" sz="1100" b="1" baseline="0"/>
            <a:t>a) Realice el un balance de masa de la unidad 14.</a:t>
          </a:r>
        </a:p>
      </xdr:txBody>
    </xdr:sp>
    <xdr:clientData/>
  </xdr:twoCellAnchor>
  <xdr:twoCellAnchor>
    <xdr:from>
      <xdr:col>17</xdr:col>
      <xdr:colOff>495300</xdr:colOff>
      <xdr:row>531</xdr:row>
      <xdr:rowOff>9525</xdr:rowOff>
    </xdr:from>
    <xdr:to>
      <xdr:col>17</xdr:col>
      <xdr:colOff>600075</xdr:colOff>
      <xdr:row>532</xdr:row>
      <xdr:rowOff>0</xdr:rowOff>
    </xdr:to>
    <xdr:pic>
      <xdr:nvPicPr>
        <xdr:cNvPr id="1067" name="Imagen 1066"/>
        <xdr:cNvPicPr>
          <a:picLocks noChangeAspect="1" noChangeArrowheads="1"/>
        </xdr:cNvPicPr>
      </xdr:nvPicPr>
      <xdr:blipFill>
        <a:blip xmlns:r="http://schemas.openxmlformats.org/officeDocument/2006/relationships" r:embed="rId12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544175" y="101660325"/>
          <a:ext cx="1047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466725</xdr:colOff>
      <xdr:row>551</xdr:row>
      <xdr:rowOff>114300</xdr:rowOff>
    </xdr:from>
    <xdr:to>
      <xdr:col>12</xdr:col>
      <xdr:colOff>464819</xdr:colOff>
      <xdr:row>556</xdr:row>
      <xdr:rowOff>92079</xdr:rowOff>
    </xdr:to>
    <xdr:grpSp>
      <xdr:nvGrpSpPr>
        <xdr:cNvPr id="1068" name="Grupo 1067"/>
        <xdr:cNvGrpSpPr/>
      </xdr:nvGrpSpPr>
      <xdr:grpSpPr>
        <a:xfrm>
          <a:off x="2743200" y="105575100"/>
          <a:ext cx="4751069" cy="930279"/>
          <a:chOff x="0" y="0"/>
          <a:chExt cx="4694497" cy="930279"/>
        </a:xfrm>
      </xdr:grpSpPr>
      <xdr:grpSp>
        <xdr:nvGrpSpPr>
          <xdr:cNvPr id="1069" name="Grupo 1068"/>
          <xdr:cNvGrpSpPr/>
        </xdr:nvGrpSpPr>
        <xdr:grpSpPr>
          <a:xfrm>
            <a:off x="1752600" y="209550"/>
            <a:ext cx="2941897" cy="568969"/>
            <a:chOff x="3163628" y="2314566"/>
            <a:chExt cx="2941897" cy="569516"/>
          </a:xfrm>
        </xdr:grpSpPr>
        <xdr:sp macro="" textlink="">
          <xdr:nvSpPr>
            <xdr:cNvPr id="1072" name="Rectángulo 1071"/>
            <xdr:cNvSpPr/>
          </xdr:nvSpPr>
          <xdr:spPr>
            <a:xfrm>
              <a:off x="4229100" y="2628900"/>
              <a:ext cx="425302" cy="25518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U14</a:t>
              </a:r>
            </a:p>
          </xdr:txBody>
        </xdr:sp>
        <xdr:sp macro="" textlink="">
          <xdr:nvSpPr>
            <xdr:cNvPr id="1073" name="Rectángulo 1072"/>
            <xdr:cNvSpPr/>
          </xdr:nvSpPr>
          <xdr:spPr>
            <a:xfrm>
              <a:off x="3257550" y="2314566"/>
              <a:ext cx="425302" cy="25518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25 </a:t>
              </a:r>
            </a:p>
          </xdr:txBody>
        </xdr:sp>
        <xdr:sp macro="" textlink="">
          <xdr:nvSpPr>
            <xdr:cNvPr id="1074" name="Rectángulo 1073"/>
            <xdr:cNvSpPr/>
          </xdr:nvSpPr>
          <xdr:spPr>
            <a:xfrm>
              <a:off x="5067300" y="2324100"/>
              <a:ext cx="425302" cy="25518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a:effectLst/>
                  <a:ea typeface="Calibri" panose="020F0502020204030204" pitchFamily="34" charset="0"/>
                  <a:cs typeface="Times New Roman" panose="02020603050405020304" pitchFamily="18" charset="0"/>
                </a:rPr>
                <a:t>26 </a:t>
              </a:r>
            </a:p>
          </xdr:txBody>
        </xdr:sp>
        <xdr:grpSp>
          <xdr:nvGrpSpPr>
            <xdr:cNvPr id="1075" name="Grupo 1074"/>
            <xdr:cNvGrpSpPr/>
          </xdr:nvGrpSpPr>
          <xdr:grpSpPr>
            <a:xfrm>
              <a:off x="3163628" y="2357636"/>
              <a:ext cx="2941897" cy="318851"/>
              <a:chOff x="2998381" y="499731"/>
              <a:chExt cx="2941897" cy="318876"/>
            </a:xfrm>
          </xdr:grpSpPr>
          <xdr:sp macro="" textlink="">
            <xdr:nvSpPr>
              <xdr:cNvPr id="1076" name="Rectángulo 1075"/>
              <xdr:cNvSpPr/>
            </xdr:nvSpPr>
            <xdr:spPr>
              <a:xfrm>
                <a:off x="5136368" y="513235"/>
                <a:ext cx="803910" cy="2667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C" sz="1100" b="1">
                    <a:effectLst/>
                    <a:ea typeface="Calibri" panose="020F0502020204030204" pitchFamily="34" charset="0"/>
                    <a:cs typeface="Times New Roman" panose="02020603050405020304" pitchFamily="18" charset="0"/>
                  </a:rPr>
                  <a:t>S=?</a:t>
                </a:r>
                <a:endParaRPr lang="es-EC" sz="1100">
                  <a:effectLst/>
                  <a:ea typeface="Calibri" panose="020F0502020204030204" pitchFamily="34" charset="0"/>
                  <a:cs typeface="Times New Roman" panose="02020603050405020304" pitchFamily="18" charset="0"/>
                </a:endParaRPr>
              </a:p>
            </xdr:txBody>
          </xdr:sp>
          <xdr:grpSp>
            <xdr:nvGrpSpPr>
              <xdr:cNvPr id="1077" name="Grupo 1076"/>
              <xdr:cNvGrpSpPr/>
            </xdr:nvGrpSpPr>
            <xdr:grpSpPr>
              <a:xfrm>
                <a:off x="2998381" y="499731"/>
                <a:ext cx="2348024" cy="318876"/>
                <a:chOff x="2105246" y="499731"/>
                <a:chExt cx="2348024" cy="318876"/>
              </a:xfrm>
            </xdr:grpSpPr>
            <xdr:grpSp>
              <xdr:nvGrpSpPr>
                <xdr:cNvPr id="1078" name="Grupo 1077"/>
                <xdr:cNvGrpSpPr/>
              </xdr:nvGrpSpPr>
              <xdr:grpSpPr>
                <a:xfrm>
                  <a:off x="2721644" y="499731"/>
                  <a:ext cx="1731626" cy="318876"/>
                  <a:chOff x="637757" y="0"/>
                  <a:chExt cx="2486443" cy="323850"/>
                </a:xfrm>
              </xdr:grpSpPr>
              <xdr:sp macro="" textlink="">
                <xdr:nvSpPr>
                  <xdr:cNvPr id="1080" name="Rectángulo 1079"/>
                  <xdr:cNvSpPr/>
                </xdr:nvSpPr>
                <xdr:spPr>
                  <a:xfrm>
                    <a:off x="637757" y="0"/>
                    <a:ext cx="1918689" cy="32385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200000"/>
                      </a:lnSpc>
                      <a:spcAft>
                        <a:spcPts val="800"/>
                      </a:spcAft>
                    </a:pPr>
                    <a:r>
                      <a:rPr lang="es-419" sz="1200" b="1">
                        <a:effectLst/>
                        <a:latin typeface="Times New Roman" panose="02020603050405020304" pitchFamily="18" charset="0"/>
                        <a:ea typeface="Calibri" panose="020F0502020204030204" pitchFamily="34" charset="0"/>
                        <a:cs typeface="Times New Roman" panose="02020603050405020304" pitchFamily="18" charset="0"/>
                      </a:rPr>
                      <a:t>Almacenamiento</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cxnSp macro="">
                <xdr:nvCxnSpPr>
                  <xdr:cNvPr id="1081" name="Conector recto de flecha 1080"/>
                  <xdr:cNvCxnSpPr/>
                </xdr:nvCxnSpPr>
                <xdr:spPr>
                  <a:xfrm>
                    <a:off x="2486024" y="190500"/>
                    <a:ext cx="63817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xnSp macro="">
              <xdr:nvCxnSpPr>
                <xdr:cNvPr id="1079" name="Conector recto de flecha 1078"/>
                <xdr:cNvCxnSpPr/>
              </xdr:nvCxnSpPr>
              <xdr:spPr>
                <a:xfrm>
                  <a:off x="2105246" y="648587"/>
                  <a:ext cx="61531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grpSp>
      </xdr:grpSp>
      <xdr:sp macro="" textlink="">
        <xdr:nvSpPr>
          <xdr:cNvPr id="1070" name="Elipse 1069"/>
          <xdr:cNvSpPr/>
        </xdr:nvSpPr>
        <xdr:spPr>
          <a:xfrm>
            <a:off x="0" y="0"/>
            <a:ext cx="4638675" cy="914400"/>
          </a:xfrm>
          <a:prstGeom prst="ellipse">
            <a:avLst/>
          </a:prstGeom>
          <a:noFill/>
          <a:ln>
            <a:solidFill>
              <a:schemeClr val="tx1"/>
            </a:solidFill>
            <a:prstDash val="dashDot"/>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C"/>
          </a:p>
        </xdr:txBody>
      </xdr:sp>
      <xdr:sp macro="" textlink="">
        <xdr:nvSpPr>
          <xdr:cNvPr id="1071" name="Rectángulo 1070"/>
          <xdr:cNvSpPr/>
        </xdr:nvSpPr>
        <xdr:spPr>
          <a:xfrm>
            <a:off x="181430" y="408944"/>
            <a:ext cx="1780949" cy="52133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419" sz="1100" b="1">
                <a:effectLst/>
                <a:ea typeface="Calibri" panose="020F0502020204030204" pitchFamily="34" charset="0"/>
                <a:cs typeface="Times New Roman" panose="02020603050405020304" pitchFamily="18" charset="0"/>
              </a:rPr>
              <a:t>F </a:t>
            </a:r>
            <a:r>
              <a:rPr lang="es-419" sz="1200" b="1" baseline="-25000">
                <a:effectLst/>
                <a:ea typeface="Calibri" panose="020F0502020204030204" pitchFamily="34" charset="0"/>
                <a:cs typeface="Times New Roman" panose="02020603050405020304" pitchFamily="18" charset="0"/>
              </a:rPr>
              <a:t>horno</a:t>
            </a:r>
            <a:r>
              <a:rPr lang="es-419" sz="1100" b="1" baseline="-25000">
                <a:effectLst/>
                <a:ea typeface="Calibri" panose="020F0502020204030204" pitchFamily="34" charset="0"/>
                <a:cs typeface="Times New Roman" panose="02020603050405020304" pitchFamily="18" charset="0"/>
              </a:rPr>
              <a:t> </a:t>
            </a:r>
            <a:r>
              <a:rPr lang="es-419" sz="1100">
                <a:effectLst/>
                <a:ea typeface="Calibri" panose="020F0502020204030204" pitchFamily="34" charset="0"/>
                <a:cs typeface="Times New Roman" panose="02020603050405020304" pitchFamily="18" charset="0"/>
              </a:rPr>
              <a:t>= 3329.986 kg/h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419"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EC" sz="1100">
                <a:effectLst/>
                <a:ea typeface="Calibri" panose="020F0502020204030204" pitchFamily="34" charset="0"/>
                <a:cs typeface="Times New Roman" panose="02020603050405020304" pitchFamily="18" charset="0"/>
              </a:rPr>
              <a:t> </a:t>
            </a:r>
          </a:p>
        </xdr:txBody>
      </xdr:sp>
    </xdr:grpSp>
    <xdr:clientData/>
  </xdr:twoCellAnchor>
  <xdr:twoCellAnchor>
    <xdr:from>
      <xdr:col>0</xdr:col>
      <xdr:colOff>9525</xdr:colOff>
      <xdr:row>554</xdr:row>
      <xdr:rowOff>180976</xdr:rowOff>
    </xdr:from>
    <xdr:to>
      <xdr:col>1</xdr:col>
      <xdr:colOff>19050</xdr:colOff>
      <xdr:row>555</xdr:row>
      <xdr:rowOff>85725</xdr:rowOff>
    </xdr:to>
    <xdr:sp macro="" textlink="">
      <xdr:nvSpPr>
        <xdr:cNvPr id="1082" name="Rectángulo 1081"/>
        <xdr:cNvSpPr/>
      </xdr:nvSpPr>
      <xdr:spPr>
        <a:xfrm>
          <a:off x="9525" y="84582001"/>
          <a:ext cx="790575" cy="9524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100" b="1">
              <a:effectLst/>
              <a:ea typeface="Calibri" panose="020F0502020204030204" pitchFamily="34" charset="0"/>
              <a:cs typeface="Times New Roman" panose="02020603050405020304" pitchFamily="18" charset="0"/>
            </a:rPr>
            <a:t>F</a:t>
          </a:r>
          <a:r>
            <a:rPr lang="en-US" sz="1200" b="1">
              <a:effectLst/>
              <a:ea typeface="Calibri" panose="020F0502020204030204" pitchFamily="34" charset="0"/>
              <a:cs typeface="Times New Roman" panose="02020603050405020304" pitchFamily="18" charset="0"/>
            </a:rPr>
            <a:t> </a:t>
          </a:r>
          <a:r>
            <a:rPr lang="en-US" sz="1200" b="1" baseline="-25000">
              <a:effectLst/>
              <a:ea typeface="Calibri" panose="020F0502020204030204" pitchFamily="34" charset="0"/>
              <a:cs typeface="Times New Roman" panose="02020603050405020304" pitchFamily="18" charset="0"/>
            </a:rPr>
            <a:t>horno</a:t>
          </a: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a:p>
          <a:pPr algn="ctr">
            <a:lnSpc>
              <a:spcPct val="107000"/>
            </a:lnSpc>
            <a:spcAft>
              <a:spcPts val="800"/>
            </a:spcAft>
          </a:pPr>
          <a:r>
            <a:rPr lang="en-US" sz="1100">
              <a:effectLst/>
              <a:ea typeface="Calibri" panose="020F0502020204030204" pitchFamily="34" charset="0"/>
              <a:cs typeface="Times New Roman" panose="02020603050405020304" pitchFamily="18" charset="0"/>
            </a:rPr>
            <a:t> </a:t>
          </a:r>
          <a:endParaRPr lang="es-EC" sz="1100">
            <a:effectLst/>
            <a:ea typeface="Calibri" panose="020F0502020204030204" pitchFamily="34" charset="0"/>
            <a:cs typeface="Times New Roman" panose="02020603050405020304" pitchFamily="18" charset="0"/>
          </a:endParaRPr>
        </a:p>
      </xdr:txBody>
    </xdr:sp>
    <xdr:clientData/>
  </xdr:twoCellAnchor>
  <xdr:twoCellAnchor>
    <xdr:from>
      <xdr:col>1</xdr:col>
      <xdr:colOff>0</xdr:colOff>
      <xdr:row>566</xdr:row>
      <xdr:rowOff>123265</xdr:rowOff>
    </xdr:from>
    <xdr:to>
      <xdr:col>13</xdr:col>
      <xdr:colOff>409575</xdr:colOff>
      <xdr:row>569</xdr:row>
      <xdr:rowOff>75640</xdr:rowOff>
    </xdr:to>
    <xdr:sp macro="" textlink="">
      <xdr:nvSpPr>
        <xdr:cNvPr id="1093" name="Rectángulo 1092"/>
        <xdr:cNvSpPr/>
      </xdr:nvSpPr>
      <xdr:spPr>
        <a:xfrm>
          <a:off x="784412" y="108439324"/>
          <a:ext cx="7267575" cy="5238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EC" sz="1100" b="1"/>
            <a:t>4.</a:t>
          </a:r>
          <a:r>
            <a:rPr lang="es-EC" sz="1100" b="1" baseline="0"/>
            <a:t> Conclusión:  El flujo a la salida del almacenamiento es de 3329,986 kg/h ya que no existe ni una linea adicional de entrada o salida.</a:t>
          </a:r>
        </a:p>
      </xdr:txBody>
    </xdr:sp>
    <xdr:clientData/>
  </xdr:twoCellAnchor>
  <xdr:twoCellAnchor>
    <xdr:from>
      <xdr:col>14</xdr:col>
      <xdr:colOff>627528</xdr:colOff>
      <xdr:row>0</xdr:row>
      <xdr:rowOff>0</xdr:rowOff>
    </xdr:from>
    <xdr:to>
      <xdr:col>23</xdr:col>
      <xdr:colOff>56030</xdr:colOff>
      <xdr:row>7</xdr:row>
      <xdr:rowOff>56030</xdr:rowOff>
    </xdr:to>
    <xdr:grpSp>
      <xdr:nvGrpSpPr>
        <xdr:cNvPr id="948" name="Grupo 947"/>
        <xdr:cNvGrpSpPr/>
      </xdr:nvGrpSpPr>
      <xdr:grpSpPr>
        <a:xfrm>
          <a:off x="8904753" y="0"/>
          <a:ext cx="4705352" cy="1389530"/>
          <a:chOff x="9805146" y="104943089"/>
          <a:chExt cx="4695266" cy="1389530"/>
        </a:xfrm>
      </xdr:grpSpPr>
      <xdr:pic>
        <xdr:nvPicPr>
          <xdr:cNvPr id="961" name="Imagen 960"/>
          <xdr:cNvPicPr>
            <a:picLocks noChangeAspect="1"/>
          </xdr:cNvPicPr>
        </xdr:nvPicPr>
        <xdr:blipFill rotWithShape="1">
          <a:blip xmlns:r="http://schemas.openxmlformats.org/officeDocument/2006/relationships" r:embed="rId207"/>
          <a:srcRect l="30059" t="68483" r="31425" b="18801"/>
          <a:stretch/>
        </xdr:blipFill>
        <xdr:spPr>
          <a:xfrm>
            <a:off x="9805146" y="105402531"/>
            <a:ext cx="4695265" cy="930088"/>
          </a:xfrm>
          <a:prstGeom prst="rect">
            <a:avLst/>
          </a:prstGeom>
        </xdr:spPr>
      </xdr:pic>
      <xdr:pic>
        <xdr:nvPicPr>
          <xdr:cNvPr id="962" name="Imagen 961"/>
          <xdr:cNvPicPr>
            <a:picLocks noChangeAspect="1"/>
          </xdr:cNvPicPr>
        </xdr:nvPicPr>
        <xdr:blipFill rotWithShape="1">
          <a:blip xmlns:r="http://schemas.openxmlformats.org/officeDocument/2006/relationships" r:embed="rId207"/>
          <a:srcRect l="30426" t="49637" r="31426" b="43928"/>
          <a:stretch/>
        </xdr:blipFill>
        <xdr:spPr>
          <a:xfrm>
            <a:off x="9849970" y="104943089"/>
            <a:ext cx="4650442" cy="470646"/>
          </a:xfrm>
          <a:prstGeom prst="rect">
            <a:avLst/>
          </a:prstGeom>
        </xdr:spPr>
      </xdr:pic>
    </xdr:grpSp>
    <xdr:clientData/>
  </xdr:twoCellAnchor>
  <xdr:twoCellAnchor>
    <xdr:from>
      <xdr:col>14</xdr:col>
      <xdr:colOff>493058</xdr:colOff>
      <xdr:row>558</xdr:row>
      <xdr:rowOff>123265</xdr:rowOff>
    </xdr:from>
    <xdr:to>
      <xdr:col>14</xdr:col>
      <xdr:colOff>597833</xdr:colOff>
      <xdr:row>559</xdr:row>
      <xdr:rowOff>12887</xdr:rowOff>
    </xdr:to>
    <xdr:pic>
      <xdr:nvPicPr>
        <xdr:cNvPr id="1000" name="Imagen 999"/>
        <xdr:cNvPicPr>
          <a:picLocks noChangeAspect="1" noChangeArrowheads="1"/>
        </xdr:cNvPicPr>
      </xdr:nvPicPr>
      <xdr:blipFill>
        <a:blip xmlns:r="http://schemas.openxmlformats.org/officeDocument/2006/relationships" r:embed="rId12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74205" y="106915324"/>
          <a:ext cx="1047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85725</xdr:colOff>
      <xdr:row>284</xdr:row>
      <xdr:rowOff>57150</xdr:rowOff>
    </xdr:from>
    <xdr:to>
      <xdr:col>9</xdr:col>
      <xdr:colOff>247650</xdr:colOff>
      <xdr:row>294</xdr:row>
      <xdr:rowOff>142875</xdr:rowOff>
    </xdr:to>
    <xdr:grpSp>
      <xdr:nvGrpSpPr>
        <xdr:cNvPr id="86" name="Grupo 85"/>
        <xdr:cNvGrpSpPr/>
      </xdr:nvGrpSpPr>
      <xdr:grpSpPr>
        <a:xfrm>
          <a:off x="2362200" y="54549675"/>
          <a:ext cx="3248025" cy="1990725"/>
          <a:chOff x="2362200" y="54549675"/>
          <a:chExt cx="3248025" cy="1990725"/>
        </a:xfrm>
      </xdr:grpSpPr>
      <xdr:grpSp>
        <xdr:nvGrpSpPr>
          <xdr:cNvPr id="65" name="Grupo 64"/>
          <xdr:cNvGrpSpPr/>
        </xdr:nvGrpSpPr>
        <xdr:grpSpPr>
          <a:xfrm>
            <a:off x="2362200" y="54549675"/>
            <a:ext cx="3248025" cy="1838325"/>
            <a:chOff x="2362200" y="54740175"/>
            <a:chExt cx="3057525" cy="1838325"/>
          </a:xfrm>
        </xdr:grpSpPr>
        <xdr:pic>
          <xdr:nvPicPr>
            <xdr:cNvPr id="524" name="Imagen 523"/>
            <xdr:cNvPicPr>
              <a:picLocks noChangeAspect="1" noChangeArrowheads="1"/>
            </xdr:cNvPicPr>
          </xdr:nvPicPr>
          <xdr:blipFill>
            <a:blip xmlns:r="http://schemas.openxmlformats.org/officeDocument/2006/relationships" r:embed="rId20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52825" y="54902100"/>
              <a:ext cx="1019175" cy="2762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25" name="Imagen 524"/>
            <xdr:cNvPicPr>
              <a:picLocks noChangeAspect="1" noChangeArrowheads="1"/>
            </xdr:cNvPicPr>
          </xdr:nvPicPr>
          <xdr:blipFill rotWithShape="1">
            <a:blip xmlns:r="http://schemas.openxmlformats.org/officeDocument/2006/relationships" r:embed="rId209">
              <a:clrChange>
                <a:clrFrom>
                  <a:srgbClr val="FFFFFF"/>
                </a:clrFrom>
                <a:clrTo>
                  <a:srgbClr val="FFFFFF">
                    <a:alpha val="0"/>
                  </a:srgbClr>
                </a:clrTo>
              </a:clrChange>
              <a:extLst>
                <a:ext uri="{28A0092B-C50C-407E-A947-70E740481C1C}">
                  <a14:useLocalDpi xmlns:a14="http://schemas.microsoft.com/office/drawing/2010/main" val="0"/>
                </a:ext>
              </a:extLst>
            </a:blip>
            <a:srcRect l="26829" t="31428" r="-6098" b="14287"/>
            <a:stretch/>
          </xdr:blipFill>
          <xdr:spPr bwMode="auto">
            <a:xfrm>
              <a:off x="3543301" y="55311675"/>
              <a:ext cx="619124"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26" name="Imagen 525"/>
            <xdr:cNvPicPr>
              <a:picLocks noChangeAspect="1" noChangeArrowheads="1"/>
            </xdr:cNvPicPr>
          </xdr:nvPicPr>
          <xdr:blipFill>
            <a:blip xmlns:r="http://schemas.openxmlformats.org/officeDocument/2006/relationships" r:embed="rId7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48200" y="55292625"/>
              <a:ext cx="3714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31" name="Imagen 530"/>
            <xdr:cNvPicPr>
              <a:picLocks noChangeAspect="1" noChangeArrowheads="1"/>
            </xdr:cNvPicPr>
          </xdr:nvPicPr>
          <xdr:blipFill rotWithShape="1">
            <a:blip xmlns:r="http://schemas.openxmlformats.org/officeDocument/2006/relationships" r:embed="rId208">
              <a:clrChange>
                <a:clrFrom>
                  <a:srgbClr val="FFFFFF"/>
                </a:clrFrom>
                <a:clrTo>
                  <a:srgbClr val="FFFFFF">
                    <a:alpha val="0"/>
                  </a:srgbClr>
                </a:clrTo>
              </a:clrChange>
              <a:extLst>
                <a:ext uri="{28A0092B-C50C-407E-A947-70E740481C1C}">
                  <a14:useLocalDpi xmlns:a14="http://schemas.microsoft.com/office/drawing/2010/main" val="0"/>
                </a:ext>
              </a:extLst>
            </a:blip>
            <a:srcRect r="83177" b="3448"/>
            <a:stretch/>
          </xdr:blipFill>
          <xdr:spPr bwMode="auto">
            <a:xfrm>
              <a:off x="3371851" y="55168801"/>
              <a:ext cx="171450" cy="2667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32" name="Imagen 531"/>
            <xdr:cNvPicPr>
              <a:picLocks noChangeAspect="1" noChangeArrowheads="1"/>
            </xdr:cNvPicPr>
          </xdr:nvPicPr>
          <xdr:blipFill rotWithShape="1">
            <a:blip xmlns:r="http://schemas.openxmlformats.org/officeDocument/2006/relationships" r:embed="rId208">
              <a:clrChange>
                <a:clrFrom>
                  <a:srgbClr val="FFFFFF"/>
                </a:clrFrom>
                <a:clrTo>
                  <a:srgbClr val="FFFFFF">
                    <a:alpha val="0"/>
                  </a:srgbClr>
                </a:clrTo>
              </a:clrChange>
              <a:extLst>
                <a:ext uri="{28A0092B-C50C-407E-A947-70E740481C1C}">
                  <a14:useLocalDpi xmlns:a14="http://schemas.microsoft.com/office/drawing/2010/main" val="0"/>
                </a:ext>
              </a:extLst>
            </a:blip>
            <a:srcRect r="83177" b="3448"/>
            <a:stretch/>
          </xdr:blipFill>
          <xdr:spPr bwMode="auto">
            <a:xfrm>
              <a:off x="2790826" y="55492651"/>
              <a:ext cx="171450" cy="2667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33" name="Imagen 532"/>
            <xdr:cNvPicPr>
              <a:picLocks noChangeAspect="1" noChangeArrowheads="1"/>
            </xdr:cNvPicPr>
          </xdr:nvPicPr>
          <xdr:blipFill>
            <a:blip xmlns:r="http://schemas.openxmlformats.org/officeDocument/2006/relationships" r:embed="rId4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52750" y="55464075"/>
              <a:ext cx="104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34" name="Imagen 533"/>
            <xdr:cNvPicPr>
              <a:picLocks noChangeAspect="1" noChangeArrowheads="1"/>
            </xdr:cNvPicPr>
          </xdr:nvPicPr>
          <xdr:blipFill rotWithShape="1">
            <a:blip xmlns:r="http://schemas.openxmlformats.org/officeDocument/2006/relationships" r:embed="rId208">
              <a:clrChange>
                <a:clrFrom>
                  <a:srgbClr val="FFFFFF"/>
                </a:clrFrom>
                <a:clrTo>
                  <a:srgbClr val="FFFFFF">
                    <a:alpha val="0"/>
                  </a:srgbClr>
                </a:clrTo>
              </a:clrChange>
              <a:extLst>
                <a:ext uri="{28A0092B-C50C-407E-A947-70E740481C1C}">
                  <a14:useLocalDpi xmlns:a14="http://schemas.microsoft.com/office/drawing/2010/main" val="0"/>
                </a:ext>
              </a:extLst>
            </a:blip>
            <a:srcRect r="83177" b="3448"/>
            <a:stretch/>
          </xdr:blipFill>
          <xdr:spPr bwMode="auto">
            <a:xfrm>
              <a:off x="3524251" y="55492651"/>
              <a:ext cx="171450" cy="2667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37" name="Imagen 536"/>
            <xdr:cNvPicPr>
              <a:picLocks noChangeAspect="1" noChangeArrowheads="1"/>
            </xdr:cNvPicPr>
          </xdr:nvPicPr>
          <xdr:blipFill>
            <a:blip xmlns:r="http://schemas.openxmlformats.org/officeDocument/2006/relationships" r:embed="rId2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67125" y="55492650"/>
              <a:ext cx="494297" cy="161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38" name="Imagen 537"/>
            <xdr:cNvPicPr>
              <a:picLocks noChangeAspect="1" noChangeArrowheads="1"/>
            </xdr:cNvPicPr>
          </xdr:nvPicPr>
          <xdr:blipFill>
            <a:blip xmlns:r="http://schemas.openxmlformats.org/officeDocument/2006/relationships" r:embed="rId7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48201" y="55483126"/>
              <a:ext cx="342900" cy="1670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39" name="Imagen 538"/>
            <xdr:cNvPicPr>
              <a:picLocks noChangeAspect="1" noChangeArrowheads="1"/>
            </xdr:cNvPicPr>
          </xdr:nvPicPr>
          <xdr:blipFill>
            <a:blip xmlns:r="http://schemas.openxmlformats.org/officeDocument/2006/relationships" r:embed="rId21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00450" y="55864125"/>
              <a:ext cx="4191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40" name="Imagen 539"/>
            <xdr:cNvPicPr>
              <a:picLocks noChangeAspect="1" noChangeArrowheads="1"/>
            </xdr:cNvPicPr>
          </xdr:nvPicPr>
          <xdr:blipFill>
            <a:blip xmlns:r="http://schemas.openxmlformats.org/officeDocument/2006/relationships" r:embed="rId4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67025" y="55845075"/>
              <a:ext cx="104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41" name="Imagen 540"/>
            <xdr:cNvPicPr>
              <a:picLocks noChangeAspect="1" noChangeArrowheads="1"/>
            </xdr:cNvPicPr>
          </xdr:nvPicPr>
          <xdr:blipFill rotWithShape="1">
            <a:blip xmlns:r="http://schemas.openxmlformats.org/officeDocument/2006/relationships" r:embed="rId208">
              <a:clrChange>
                <a:clrFrom>
                  <a:srgbClr val="FFFFFF"/>
                </a:clrFrom>
                <a:clrTo>
                  <a:srgbClr val="FFFFFF">
                    <a:alpha val="0"/>
                  </a:srgbClr>
                </a:clrTo>
              </a:clrChange>
              <a:extLst>
                <a:ext uri="{28A0092B-C50C-407E-A947-70E740481C1C}">
                  <a14:useLocalDpi xmlns:a14="http://schemas.microsoft.com/office/drawing/2010/main" val="0"/>
                </a:ext>
              </a:extLst>
            </a:blip>
            <a:srcRect r="83177" b="3448"/>
            <a:stretch/>
          </xdr:blipFill>
          <xdr:spPr bwMode="auto">
            <a:xfrm>
              <a:off x="2771776" y="55799569"/>
              <a:ext cx="133349" cy="20743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42" name="Imagen 541"/>
            <xdr:cNvPicPr>
              <a:picLocks noChangeAspect="1" noChangeArrowheads="1"/>
            </xdr:cNvPicPr>
          </xdr:nvPicPr>
          <xdr:blipFill rotWithShape="1">
            <a:blip xmlns:r="http://schemas.openxmlformats.org/officeDocument/2006/relationships" r:embed="rId208">
              <a:clrChange>
                <a:clrFrom>
                  <a:srgbClr val="FFFFFF"/>
                </a:clrFrom>
                <a:clrTo>
                  <a:srgbClr val="FFFFFF">
                    <a:alpha val="0"/>
                  </a:srgbClr>
                </a:clrTo>
              </a:clrChange>
              <a:extLst>
                <a:ext uri="{28A0092B-C50C-407E-A947-70E740481C1C}">
                  <a14:useLocalDpi xmlns:a14="http://schemas.microsoft.com/office/drawing/2010/main" val="0"/>
                </a:ext>
              </a:extLst>
            </a:blip>
            <a:srcRect r="83177" b="3448"/>
            <a:stretch/>
          </xdr:blipFill>
          <xdr:spPr bwMode="auto">
            <a:xfrm>
              <a:off x="3438526" y="55799569"/>
              <a:ext cx="133349" cy="20743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43" name="Imagen 542"/>
            <xdr:cNvPicPr>
              <a:picLocks noChangeAspect="1" noChangeArrowheads="1"/>
            </xdr:cNvPicPr>
          </xdr:nvPicPr>
          <xdr:blipFill>
            <a:blip xmlns:r="http://schemas.openxmlformats.org/officeDocument/2006/relationships" r:embed="rId4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38450" y="56026050"/>
              <a:ext cx="104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44" name="Imagen 543"/>
            <xdr:cNvPicPr>
              <a:picLocks noChangeAspect="1" noChangeArrowheads="1"/>
            </xdr:cNvPicPr>
          </xdr:nvPicPr>
          <xdr:blipFill>
            <a:blip xmlns:r="http://schemas.openxmlformats.org/officeDocument/2006/relationships" r:embed="rId21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62200" y="56397525"/>
              <a:ext cx="419100" cy="180975"/>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57" name="Conector recto 56"/>
            <xdr:cNvCxnSpPr/>
          </xdr:nvCxnSpPr>
          <xdr:spPr>
            <a:xfrm flipV="1">
              <a:off x="5076825" y="54740175"/>
              <a:ext cx="342900" cy="86677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3" name="Conector recto 62"/>
            <xdr:cNvCxnSpPr/>
          </xdr:nvCxnSpPr>
          <xdr:spPr>
            <a:xfrm flipV="1">
              <a:off x="3905250" y="54940200"/>
              <a:ext cx="266700" cy="1905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46" name="Conector recto 545"/>
            <xdr:cNvCxnSpPr/>
          </xdr:nvCxnSpPr>
          <xdr:spPr>
            <a:xfrm flipV="1">
              <a:off x="3743325" y="55273575"/>
              <a:ext cx="266700" cy="190500"/>
            </a:xfrm>
            <a:prstGeom prst="line">
              <a:avLst/>
            </a:prstGeom>
          </xdr:spPr>
          <xdr:style>
            <a:lnRef idx="1">
              <a:schemeClr val="dk1"/>
            </a:lnRef>
            <a:fillRef idx="0">
              <a:schemeClr val="dk1"/>
            </a:fillRef>
            <a:effectRef idx="0">
              <a:schemeClr val="dk1"/>
            </a:effectRef>
            <a:fontRef idx="minor">
              <a:schemeClr val="tx1"/>
            </a:fontRef>
          </xdr:style>
        </xdr:cxnSp>
      </xdr:grpSp>
      <xdr:pic>
        <xdr:nvPicPr>
          <xdr:cNvPr id="1001" name="Imagen 1000"/>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43300" y="56207025"/>
            <a:ext cx="160492" cy="3333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552450</xdr:colOff>
      <xdr:row>470</xdr:row>
      <xdr:rowOff>0</xdr:rowOff>
    </xdr:from>
    <xdr:to>
      <xdr:col>6</xdr:col>
      <xdr:colOff>542925</xdr:colOff>
      <xdr:row>470</xdr:row>
      <xdr:rowOff>180975</xdr:rowOff>
    </xdr:to>
    <xdr:pic>
      <xdr:nvPicPr>
        <xdr:cNvPr id="1002" name="Imagen 1001"/>
        <xdr:cNvPicPr>
          <a:picLocks noChangeAspect="1" noChangeArrowheads="1"/>
        </xdr:cNvPicPr>
      </xdr:nvPicPr>
      <xdr:blipFill>
        <a:blip xmlns:r="http://schemas.openxmlformats.org/officeDocument/2006/relationships" r:embed="rId2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09950" y="89973150"/>
          <a:ext cx="65722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381000</xdr:colOff>
      <xdr:row>475</xdr:row>
      <xdr:rowOff>28575</xdr:rowOff>
    </xdr:from>
    <xdr:to>
      <xdr:col>12</xdr:col>
      <xdr:colOff>390525</xdr:colOff>
      <xdr:row>476</xdr:row>
      <xdr:rowOff>19050</xdr:rowOff>
    </xdr:to>
    <xdr:pic>
      <xdr:nvPicPr>
        <xdr:cNvPr id="1004" name="Imagen 1003"/>
        <xdr:cNvPicPr>
          <a:picLocks noChangeAspect="1" noChangeArrowheads="1"/>
        </xdr:cNvPicPr>
      </xdr:nvPicPr>
      <xdr:blipFill>
        <a:blip xmlns:r="http://schemas.openxmlformats.org/officeDocument/2006/relationships" r:embed="rId2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81800" y="90954225"/>
          <a:ext cx="6381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609600</xdr:colOff>
      <xdr:row>469</xdr:row>
      <xdr:rowOff>28575</xdr:rowOff>
    </xdr:from>
    <xdr:to>
      <xdr:col>8</xdr:col>
      <xdr:colOff>9525</xdr:colOff>
      <xdr:row>470</xdr:row>
      <xdr:rowOff>19050</xdr:rowOff>
    </xdr:to>
    <xdr:pic>
      <xdr:nvPicPr>
        <xdr:cNvPr id="973" name="Imagen 972"/>
        <xdr:cNvPicPr>
          <a:picLocks noChangeAspect="1" noChangeArrowheads="1"/>
        </xdr:cNvPicPr>
      </xdr:nvPicPr>
      <xdr:blipFill>
        <a:blip xmlns:r="http://schemas.openxmlformats.org/officeDocument/2006/relationships" r:embed="rId2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05350" y="89811225"/>
          <a:ext cx="571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581025</xdr:colOff>
      <xdr:row>470</xdr:row>
      <xdr:rowOff>28575</xdr:rowOff>
    </xdr:from>
    <xdr:to>
      <xdr:col>7</xdr:col>
      <xdr:colOff>638175</xdr:colOff>
      <xdr:row>471</xdr:row>
      <xdr:rowOff>19050</xdr:rowOff>
    </xdr:to>
    <xdr:pic>
      <xdr:nvPicPr>
        <xdr:cNvPr id="999" name="Imagen 998"/>
        <xdr:cNvPicPr>
          <a:picLocks noChangeAspect="1" noChangeArrowheads="1"/>
        </xdr:cNvPicPr>
      </xdr:nvPicPr>
      <xdr:blipFill>
        <a:blip xmlns:r="http://schemas.openxmlformats.org/officeDocument/2006/relationships" r:embed="rId2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76775" y="90001725"/>
          <a:ext cx="571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276225</xdr:colOff>
      <xdr:row>475</xdr:row>
      <xdr:rowOff>38100</xdr:rowOff>
    </xdr:from>
    <xdr:to>
      <xdr:col>8</xdr:col>
      <xdr:colOff>104775</xdr:colOff>
      <xdr:row>476</xdr:row>
      <xdr:rowOff>28575</xdr:rowOff>
    </xdr:to>
    <xdr:pic>
      <xdr:nvPicPr>
        <xdr:cNvPr id="1006" name="Imagen 1005"/>
        <xdr:cNvPicPr>
          <a:picLocks noChangeAspect="1" noChangeArrowheads="1"/>
        </xdr:cNvPicPr>
      </xdr:nvPicPr>
      <xdr:blipFill>
        <a:blip xmlns:r="http://schemas.openxmlformats.org/officeDocument/2006/relationships" r:embed="rId2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71975" y="90963750"/>
          <a:ext cx="4857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438150</xdr:colOff>
      <xdr:row>475</xdr:row>
      <xdr:rowOff>9525</xdr:rowOff>
    </xdr:from>
    <xdr:to>
      <xdr:col>9</xdr:col>
      <xdr:colOff>466725</xdr:colOff>
      <xdr:row>476</xdr:row>
      <xdr:rowOff>0</xdr:rowOff>
    </xdr:to>
    <xdr:pic>
      <xdr:nvPicPr>
        <xdr:cNvPr id="1007" name="Imagen 1006"/>
        <xdr:cNvPicPr>
          <a:picLocks noChangeAspect="1" noChangeArrowheads="1"/>
        </xdr:cNvPicPr>
      </xdr:nvPicPr>
      <xdr:blipFill>
        <a:blip xmlns:r="http://schemas.openxmlformats.org/officeDocument/2006/relationships" r:embed="rId2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91125" y="90935175"/>
          <a:ext cx="6381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209550</xdr:colOff>
      <xdr:row>476</xdr:row>
      <xdr:rowOff>28576</xdr:rowOff>
    </xdr:from>
    <xdr:to>
      <xdr:col>9</xdr:col>
      <xdr:colOff>552450</xdr:colOff>
      <xdr:row>477</xdr:row>
      <xdr:rowOff>78106</xdr:rowOff>
    </xdr:to>
    <xdr:pic>
      <xdr:nvPicPr>
        <xdr:cNvPr id="1008" name="Imagen 1007"/>
        <xdr:cNvPicPr>
          <a:picLocks noChangeAspect="1" noChangeArrowheads="1"/>
        </xdr:cNvPicPr>
      </xdr:nvPicPr>
      <xdr:blipFill>
        <a:blip xmlns:r="http://schemas.openxmlformats.org/officeDocument/2006/relationships" r:embed="rId2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572125" y="91144726"/>
          <a:ext cx="342900" cy="240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57150</xdr:colOff>
      <xdr:row>500</xdr:row>
      <xdr:rowOff>28575</xdr:rowOff>
    </xdr:from>
    <xdr:to>
      <xdr:col>18</xdr:col>
      <xdr:colOff>323850</xdr:colOff>
      <xdr:row>501</xdr:row>
      <xdr:rowOff>19050</xdr:rowOff>
    </xdr:to>
    <xdr:pic>
      <xdr:nvPicPr>
        <xdr:cNvPr id="1013" name="Imagen 1012"/>
        <xdr:cNvPicPr>
          <a:picLocks noChangeAspect="1" noChangeArrowheads="1"/>
        </xdr:cNvPicPr>
      </xdr:nvPicPr>
      <xdr:blipFill>
        <a:blip xmlns:r="http://schemas.openxmlformats.org/officeDocument/2006/relationships" r:embed="rId21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63175" y="95726250"/>
          <a:ext cx="9048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28575</xdr:colOff>
      <xdr:row>501</xdr:row>
      <xdr:rowOff>19050</xdr:rowOff>
    </xdr:from>
    <xdr:to>
      <xdr:col>18</xdr:col>
      <xdr:colOff>323850</xdr:colOff>
      <xdr:row>502</xdr:row>
      <xdr:rowOff>9525</xdr:rowOff>
    </xdr:to>
    <xdr:pic>
      <xdr:nvPicPr>
        <xdr:cNvPr id="1020" name="Imagen 1019"/>
        <xdr:cNvPicPr>
          <a:picLocks noChangeAspect="1" noChangeArrowheads="1"/>
        </xdr:cNvPicPr>
      </xdr:nvPicPr>
      <xdr:blipFill>
        <a:blip xmlns:r="http://schemas.openxmlformats.org/officeDocument/2006/relationships" r:embed="rId21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34600" y="95907225"/>
          <a:ext cx="9334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57150</xdr:colOff>
      <xdr:row>502</xdr:row>
      <xdr:rowOff>38100</xdr:rowOff>
    </xdr:from>
    <xdr:to>
      <xdr:col>18</xdr:col>
      <xdr:colOff>323850</xdr:colOff>
      <xdr:row>503</xdr:row>
      <xdr:rowOff>28575</xdr:rowOff>
    </xdr:to>
    <xdr:pic>
      <xdr:nvPicPr>
        <xdr:cNvPr id="1064" name="Imagen 1063"/>
        <xdr:cNvPicPr>
          <a:picLocks noChangeAspect="1" noChangeArrowheads="1"/>
        </xdr:cNvPicPr>
      </xdr:nvPicPr>
      <xdr:blipFill>
        <a:blip xmlns:r="http://schemas.openxmlformats.org/officeDocument/2006/relationships" r:embed="rId22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63175" y="96116775"/>
          <a:ext cx="9048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28575</xdr:colOff>
      <xdr:row>503</xdr:row>
      <xdr:rowOff>28575</xdr:rowOff>
    </xdr:from>
    <xdr:to>
      <xdr:col>18</xdr:col>
      <xdr:colOff>314325</xdr:colOff>
      <xdr:row>504</xdr:row>
      <xdr:rowOff>19050</xdr:rowOff>
    </xdr:to>
    <xdr:pic>
      <xdr:nvPicPr>
        <xdr:cNvPr id="1065" name="Imagen 1064"/>
        <xdr:cNvPicPr>
          <a:picLocks noChangeAspect="1" noChangeArrowheads="1"/>
        </xdr:cNvPicPr>
      </xdr:nvPicPr>
      <xdr:blipFill>
        <a:blip xmlns:r="http://schemas.openxmlformats.org/officeDocument/2006/relationships" r:embed="rId22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34600" y="96297750"/>
          <a:ext cx="92392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95250</xdr:colOff>
      <xdr:row>504</xdr:row>
      <xdr:rowOff>28575</xdr:rowOff>
    </xdr:from>
    <xdr:to>
      <xdr:col>18</xdr:col>
      <xdr:colOff>171450</xdr:colOff>
      <xdr:row>505</xdr:row>
      <xdr:rowOff>19050</xdr:rowOff>
    </xdr:to>
    <xdr:pic>
      <xdr:nvPicPr>
        <xdr:cNvPr id="1066" name="Imagen 1065"/>
        <xdr:cNvPicPr>
          <a:picLocks noChangeAspect="1" noChangeArrowheads="1"/>
        </xdr:cNvPicPr>
      </xdr:nvPicPr>
      <xdr:blipFill>
        <a:blip xmlns:r="http://schemas.openxmlformats.org/officeDocument/2006/relationships" r:embed="rId22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01275" y="96488250"/>
          <a:ext cx="7143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76200</xdr:colOff>
      <xdr:row>505</xdr:row>
      <xdr:rowOff>0</xdr:rowOff>
    </xdr:from>
    <xdr:to>
      <xdr:col>18</xdr:col>
      <xdr:colOff>123825</xdr:colOff>
      <xdr:row>505</xdr:row>
      <xdr:rowOff>180975</xdr:rowOff>
    </xdr:to>
    <xdr:pic>
      <xdr:nvPicPr>
        <xdr:cNvPr id="1092" name="Imagen 1091"/>
        <xdr:cNvPicPr>
          <a:picLocks noChangeAspect="1" noChangeArrowheads="1"/>
        </xdr:cNvPicPr>
      </xdr:nvPicPr>
      <xdr:blipFill>
        <a:blip xmlns:r="http://schemas.openxmlformats.org/officeDocument/2006/relationships" r:embed="rId22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82225" y="96650175"/>
          <a:ext cx="6858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266700</xdr:colOff>
      <xdr:row>558</xdr:row>
      <xdr:rowOff>47625</xdr:rowOff>
    </xdr:from>
    <xdr:to>
      <xdr:col>10</xdr:col>
      <xdr:colOff>209550</xdr:colOff>
      <xdr:row>564</xdr:row>
      <xdr:rowOff>142875</xdr:rowOff>
    </xdr:to>
    <xdr:grpSp>
      <xdr:nvGrpSpPr>
        <xdr:cNvPr id="85" name="Grupo 84"/>
        <xdr:cNvGrpSpPr/>
      </xdr:nvGrpSpPr>
      <xdr:grpSpPr>
        <a:xfrm>
          <a:off x="3790950" y="106841925"/>
          <a:ext cx="2371725" cy="1343025"/>
          <a:chOff x="3790950" y="106841925"/>
          <a:chExt cx="2371725" cy="1343025"/>
        </a:xfrm>
      </xdr:grpSpPr>
      <xdr:pic>
        <xdr:nvPicPr>
          <xdr:cNvPr id="1085" name="Imagen 1084"/>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76751" y="106841925"/>
            <a:ext cx="800100" cy="2474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86" name="Imagen 1085"/>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00550" y="107108625"/>
            <a:ext cx="86677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87" name="Imagen 1086"/>
          <xdr:cNvPicPr>
            <a:picLocks noChangeAspect="1" noChangeArrowheads="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76775" y="107280075"/>
            <a:ext cx="352425"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88" name="Imagen 1087"/>
          <xdr:cNvPicPr>
            <a:picLocks noChangeAspect="1" noChangeArrowheads="1"/>
          </xdr:cNvPicPr>
        </xdr:nvPicPr>
        <xdr:blipFill>
          <a:blip xmlns:r="http://schemas.openxmlformats.org/officeDocument/2006/relationships" r:embed="rId22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90950" y="107499150"/>
            <a:ext cx="219075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89" name="Imagen 1088"/>
          <xdr:cNvPicPr>
            <a:picLocks noChangeAspect="1" noChangeArrowheads="1"/>
          </xdr:cNvPicPr>
        </xdr:nvPicPr>
        <xdr:blipFill>
          <a:blip xmlns:r="http://schemas.openxmlformats.org/officeDocument/2006/relationships" r:embed="rId22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3425" y="107680125"/>
            <a:ext cx="723900" cy="180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90" name="Imagen 1089"/>
          <xdr:cNvPicPr>
            <a:picLocks noChangeAspect="1" noChangeArrowheads="1"/>
          </xdr:cNvPicPr>
        </xdr:nvPicPr>
        <xdr:blipFill>
          <a:blip xmlns:r="http://schemas.openxmlformats.org/officeDocument/2006/relationships" r:embed="rId2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05375" y="107832525"/>
            <a:ext cx="304800" cy="333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91" name="Imagen 1090"/>
          <xdr:cNvPicPr>
            <a:picLocks noChangeAspect="1" noChangeArrowheads="1"/>
          </xdr:cNvPicPr>
        </xdr:nvPicPr>
        <xdr:blipFill>
          <a:blip xmlns:r="http://schemas.openxmlformats.org/officeDocument/2006/relationships" r:embed="rId2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00750" y="107851575"/>
            <a:ext cx="161925" cy="333375"/>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84" name="Conector recto 83"/>
          <xdr:cNvCxnSpPr>
            <a:stCxn id="1086" idx="2"/>
          </xdr:cNvCxnSpPr>
        </xdr:nvCxnSpPr>
        <xdr:spPr>
          <a:xfrm flipV="1">
            <a:off x="4833938" y="107146725"/>
            <a:ext cx="214312" cy="14287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94" name="Conector recto 1093"/>
          <xdr:cNvCxnSpPr/>
        </xdr:nvCxnSpPr>
        <xdr:spPr>
          <a:xfrm flipV="1">
            <a:off x="5129213" y="107118150"/>
            <a:ext cx="214312" cy="14287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16</xdr:col>
      <xdr:colOff>38100</xdr:colOff>
      <xdr:row>477</xdr:row>
      <xdr:rowOff>0</xdr:rowOff>
    </xdr:from>
    <xdr:to>
      <xdr:col>18</xdr:col>
      <xdr:colOff>114300</xdr:colOff>
      <xdr:row>477</xdr:row>
      <xdr:rowOff>161925</xdr:rowOff>
    </xdr:to>
    <xdr:pic>
      <xdr:nvPicPr>
        <xdr:cNvPr id="1095" name="Imagen 1094"/>
        <xdr:cNvPicPr>
          <a:picLocks noChangeAspect="1" noChangeArrowheads="1"/>
        </xdr:cNvPicPr>
      </xdr:nvPicPr>
      <xdr:blipFill>
        <a:blip xmlns:r="http://schemas.openxmlformats.org/officeDocument/2006/relationships" r:embed="rId22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563100" y="91306650"/>
          <a:ext cx="12954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38100</xdr:colOff>
      <xdr:row>484</xdr:row>
      <xdr:rowOff>38100</xdr:rowOff>
    </xdr:from>
    <xdr:to>
      <xdr:col>17</xdr:col>
      <xdr:colOff>190500</xdr:colOff>
      <xdr:row>485</xdr:row>
      <xdr:rowOff>9525</xdr:rowOff>
    </xdr:to>
    <xdr:pic>
      <xdr:nvPicPr>
        <xdr:cNvPr id="963" name="Imagen 962"/>
        <xdr:cNvPicPr>
          <a:picLocks noChangeAspect="1" noChangeArrowheads="1"/>
        </xdr:cNvPicPr>
      </xdr:nvPicPr>
      <xdr:blipFill>
        <a:blip xmlns:r="http://schemas.openxmlformats.org/officeDocument/2006/relationships" r:embed="rId22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563100" y="92678250"/>
          <a:ext cx="7334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W565"/>
  <sheetViews>
    <sheetView tabSelected="1" topLeftCell="E1" zoomScaleNormal="100" workbookViewId="0">
      <selection activeCell="M559" sqref="M559:Q560"/>
    </sheetView>
  </sheetViews>
  <sheetFormatPr baseColWidth="10" defaultColWidth="9.140625" defaultRowHeight="15" x14ac:dyDescent="0.25"/>
  <cols>
    <col min="1" max="1" width="11.7109375" customWidth="1"/>
    <col min="2" max="2" width="9.85546875" customWidth="1"/>
    <col min="3" max="4" width="6.28515625" customWidth="1"/>
    <col min="5" max="5" width="8.7109375" customWidth="1"/>
    <col min="6" max="6" width="10" customWidth="1"/>
    <col min="7" max="7" width="8.5703125" customWidth="1"/>
    <col min="8" max="8" width="9.85546875" customWidth="1"/>
    <col min="9" max="9" width="9.140625" customWidth="1"/>
    <col min="10" max="10" width="8.85546875" customWidth="1"/>
    <col min="11" max="11" width="6.7109375" customWidth="1"/>
    <col min="12" max="12" width="9.42578125" bestFit="1" customWidth="1"/>
    <col min="13" max="13" width="9.140625" customWidth="1"/>
    <col min="14" max="15" width="9.5703125" bestFit="1" customWidth="1"/>
    <col min="17" max="17" width="8.7109375" customWidth="1"/>
    <col min="18" max="18" width="9.5703125" customWidth="1"/>
    <col min="19" max="19" width="8.85546875" customWidth="1"/>
    <col min="21" max="21" width="5.5703125" customWidth="1"/>
    <col min="22" max="22" width="9.42578125" bestFit="1" customWidth="1"/>
  </cols>
  <sheetData>
    <row r="9" spans="5:6" x14ac:dyDescent="0.25">
      <c r="E9" s="2" t="s">
        <v>1</v>
      </c>
      <c r="F9" s="1" t="s">
        <v>0</v>
      </c>
    </row>
    <row r="20" spans="1:23" x14ac:dyDescent="0.25">
      <c r="A20" s="130" t="s">
        <v>16</v>
      </c>
      <c r="B20" s="130"/>
      <c r="C20" s="130"/>
      <c r="D20" s="17"/>
      <c r="E20" s="26" t="s">
        <v>3</v>
      </c>
      <c r="F20" s="1" t="s">
        <v>4</v>
      </c>
    </row>
    <row r="21" spans="1:23" x14ac:dyDescent="0.25">
      <c r="A21" s="3"/>
      <c r="B21" s="46">
        <v>3293.88</v>
      </c>
      <c r="C21" s="4" t="s">
        <v>2</v>
      </c>
      <c r="D21" s="17"/>
      <c r="E21" s="17"/>
      <c r="F21" s="1"/>
      <c r="N21" s="1"/>
    </row>
    <row r="22" spans="1:23" x14ac:dyDescent="0.25">
      <c r="A22" s="3"/>
      <c r="B22" s="46">
        <v>0.96</v>
      </c>
      <c r="C22" s="4"/>
      <c r="D22" s="17"/>
      <c r="E22" s="17"/>
      <c r="F22" s="12"/>
      <c r="G22" s="11"/>
      <c r="H22" s="11"/>
      <c r="I22" s="11"/>
      <c r="J22" s="11"/>
      <c r="K22" s="11"/>
      <c r="L22" s="16"/>
      <c r="N22" s="12"/>
      <c r="O22" s="11"/>
      <c r="P22" s="11"/>
      <c r="Q22" s="11"/>
      <c r="R22" s="11"/>
      <c r="S22" s="11"/>
      <c r="T22" s="11"/>
      <c r="U22" s="11"/>
      <c r="V22" s="11"/>
      <c r="W22" s="16"/>
    </row>
    <row r="23" spans="1:23" x14ac:dyDescent="0.25">
      <c r="A23" s="3"/>
      <c r="B23" s="46">
        <v>401.77</v>
      </c>
      <c r="C23" s="4" t="s">
        <v>2</v>
      </c>
      <c r="D23" s="17"/>
      <c r="E23" s="17"/>
      <c r="F23" s="13"/>
      <c r="G23" s="5"/>
      <c r="H23" s="5"/>
      <c r="I23" s="5"/>
      <c r="J23" s="5"/>
      <c r="K23" s="5"/>
      <c r="L23" s="8"/>
      <c r="N23" s="13"/>
      <c r="O23" s="5"/>
      <c r="P23" s="5"/>
      <c r="Q23" s="5"/>
      <c r="R23" s="5"/>
      <c r="S23" s="5"/>
      <c r="T23" s="5"/>
      <c r="U23" s="5"/>
      <c r="V23" s="5"/>
      <c r="W23" s="8"/>
    </row>
    <row r="24" spans="1:23" x14ac:dyDescent="0.25">
      <c r="A24" s="3"/>
      <c r="B24" s="46">
        <v>0.96</v>
      </c>
      <c r="C24" s="4"/>
      <c r="D24" s="17"/>
      <c r="E24" s="17"/>
      <c r="F24" s="13"/>
      <c r="G24" s="5"/>
      <c r="H24" s="5"/>
      <c r="I24" s="5"/>
      <c r="J24" s="5"/>
      <c r="K24" s="5"/>
      <c r="L24" s="8"/>
      <c r="N24" s="13"/>
      <c r="O24" s="5"/>
      <c r="P24" s="5">
        <f>B21</f>
        <v>3293.88</v>
      </c>
      <c r="Q24" s="5"/>
      <c r="R24" s="5" t="s">
        <v>5</v>
      </c>
      <c r="S24" s="18">
        <f>P24*(1-B22)</f>
        <v>131.75520000000012</v>
      </c>
      <c r="T24" s="5"/>
      <c r="U24" s="5"/>
      <c r="V24" s="5"/>
      <c r="W24" s="8"/>
    </row>
    <row r="25" spans="1:23" x14ac:dyDescent="0.25">
      <c r="A25" s="3"/>
      <c r="B25" s="46">
        <v>959.99</v>
      </c>
      <c r="C25" s="4"/>
      <c r="D25" s="17"/>
      <c r="E25" s="17"/>
      <c r="F25" s="13"/>
      <c r="G25" s="5"/>
      <c r="H25" s="5"/>
      <c r="I25" s="5"/>
      <c r="J25" s="5"/>
      <c r="K25" s="5"/>
      <c r="L25" s="8"/>
      <c r="N25" s="13"/>
      <c r="O25" s="5"/>
      <c r="P25" s="5"/>
      <c r="Q25" s="5"/>
      <c r="R25" s="5"/>
      <c r="S25" s="5"/>
      <c r="T25" s="5"/>
      <c r="U25" s="5"/>
      <c r="V25" s="5"/>
      <c r="W25" s="8"/>
    </row>
    <row r="26" spans="1:23" x14ac:dyDescent="0.25">
      <c r="A26" s="3"/>
      <c r="B26" s="46">
        <v>0.94</v>
      </c>
      <c r="C26" s="4" t="s">
        <v>2</v>
      </c>
      <c r="D26" s="17"/>
      <c r="E26" s="17"/>
      <c r="F26" s="14"/>
      <c r="G26" s="7"/>
      <c r="H26" s="7"/>
      <c r="I26" s="7"/>
      <c r="J26" s="7"/>
      <c r="K26" s="5"/>
      <c r="L26" s="8"/>
      <c r="N26" s="13"/>
      <c r="O26" s="5"/>
      <c r="P26" s="5">
        <f>B23</f>
        <v>401.77</v>
      </c>
      <c r="Q26" s="5"/>
      <c r="R26" s="5" t="s">
        <v>6</v>
      </c>
      <c r="S26" s="18">
        <f>P26*(1-B24)</f>
        <v>16.070800000000013</v>
      </c>
      <c r="T26" s="5"/>
      <c r="U26" s="5"/>
      <c r="V26" s="5"/>
      <c r="W26" s="8"/>
    </row>
    <row r="27" spans="1:23" x14ac:dyDescent="0.25">
      <c r="F27" s="27">
        <f>B21</f>
        <v>3293.88</v>
      </c>
      <c r="G27" s="5"/>
      <c r="H27" s="17">
        <f>B23</f>
        <v>401.77</v>
      </c>
      <c r="I27" s="7"/>
      <c r="J27" s="17">
        <f>B25</f>
        <v>959.99</v>
      </c>
      <c r="K27" s="5"/>
      <c r="L27" s="8"/>
      <c r="N27" s="13"/>
      <c r="O27" s="5"/>
      <c r="P27" s="5"/>
      <c r="Q27" s="5"/>
      <c r="R27" s="5"/>
      <c r="S27" s="5"/>
      <c r="T27" s="5"/>
      <c r="U27" s="5"/>
      <c r="V27" s="5"/>
      <c r="W27" s="8"/>
    </row>
    <row r="28" spans="1:23" x14ac:dyDescent="0.25">
      <c r="F28" s="13"/>
      <c r="G28" s="5"/>
      <c r="H28" s="5"/>
      <c r="I28" s="5"/>
      <c r="J28" s="5"/>
      <c r="K28" s="5"/>
      <c r="L28" s="8"/>
      <c r="N28" s="13"/>
      <c r="O28" s="5"/>
      <c r="P28" s="5">
        <f>B25</f>
        <v>959.99</v>
      </c>
      <c r="Q28" s="5"/>
      <c r="R28" s="5" t="s">
        <v>7</v>
      </c>
      <c r="S28" s="18">
        <f>P28*(1-B26)</f>
        <v>57.599400000000053</v>
      </c>
      <c r="T28" s="5"/>
      <c r="U28" s="5"/>
      <c r="V28" s="5"/>
      <c r="W28" s="8"/>
    </row>
    <row r="29" spans="1:23" x14ac:dyDescent="0.25">
      <c r="A29" s="130" t="s">
        <v>17</v>
      </c>
      <c r="B29" s="130"/>
      <c r="C29" s="130"/>
      <c r="F29" s="13"/>
      <c r="G29" s="5"/>
      <c r="H29" s="5"/>
      <c r="I29" s="5">
        <f>F27+H27+J27</f>
        <v>4655.6400000000003</v>
      </c>
      <c r="J29" s="5"/>
      <c r="K29" s="5"/>
      <c r="L29" s="8"/>
      <c r="N29" s="13"/>
      <c r="O29" s="5"/>
      <c r="P29" s="5"/>
      <c r="Q29" s="5"/>
      <c r="R29" s="5"/>
      <c r="S29" s="5"/>
      <c r="T29" s="5"/>
      <c r="U29" s="5"/>
      <c r="V29" s="5"/>
      <c r="W29" s="8"/>
    </row>
    <row r="30" spans="1:23" x14ac:dyDescent="0.25">
      <c r="A30" s="44" t="s">
        <v>23</v>
      </c>
      <c r="B30" s="46">
        <f>I29</f>
        <v>4655.6400000000003</v>
      </c>
      <c r="C30" s="4" t="s">
        <v>2</v>
      </c>
      <c r="F30" s="15"/>
      <c r="G30" s="10"/>
      <c r="H30" s="10"/>
      <c r="I30" s="10"/>
      <c r="J30" s="10"/>
      <c r="K30" s="10"/>
      <c r="L30" s="9"/>
      <c r="N30" s="13"/>
      <c r="O30" s="5"/>
      <c r="P30" s="18">
        <f>S24</f>
        <v>131.75520000000012</v>
      </c>
      <c r="Q30" s="5"/>
      <c r="R30" s="5">
        <f>S26</f>
        <v>16.070800000000013</v>
      </c>
      <c r="S30" s="5"/>
      <c r="T30" s="5">
        <f>S28</f>
        <v>57.599400000000053</v>
      </c>
      <c r="U30" s="19" t="s">
        <v>8</v>
      </c>
      <c r="V30" s="18">
        <f>P30+R30+T30</f>
        <v>205.4254000000002</v>
      </c>
      <c r="W30" s="8"/>
    </row>
    <row r="31" spans="1:23" ht="21.75" customHeight="1" x14ac:dyDescent="0.25">
      <c r="A31" s="38" t="s">
        <v>18</v>
      </c>
      <c r="B31" s="47">
        <f>S24</f>
        <v>131.75520000000012</v>
      </c>
      <c r="C31" s="4" t="s">
        <v>2</v>
      </c>
      <c r="N31" s="15"/>
      <c r="O31" s="10"/>
      <c r="P31" s="10"/>
      <c r="Q31" s="10"/>
      <c r="R31" s="10"/>
      <c r="S31" s="10"/>
      <c r="T31" s="10"/>
      <c r="U31" s="10"/>
      <c r="V31" s="10"/>
      <c r="W31" s="9"/>
    </row>
    <row r="32" spans="1:23" ht="22.5" customHeight="1" x14ac:dyDescent="0.25">
      <c r="A32" s="38" t="s">
        <v>19</v>
      </c>
      <c r="B32" s="47">
        <f>S26</f>
        <v>16.070800000000013</v>
      </c>
      <c r="C32" s="4" t="s">
        <v>2</v>
      </c>
      <c r="F32" s="1"/>
    </row>
    <row r="33" spans="1:10" ht="23.25" x14ac:dyDescent="0.25">
      <c r="A33" s="38" t="s">
        <v>20</v>
      </c>
      <c r="B33" s="47">
        <f>S28</f>
        <v>57.599400000000053</v>
      </c>
      <c r="C33" s="4" t="s">
        <v>2</v>
      </c>
      <c r="F33" s="12"/>
      <c r="G33" s="11"/>
      <c r="H33" s="11"/>
      <c r="I33" s="11"/>
      <c r="J33" s="16"/>
    </row>
    <row r="34" spans="1:10" ht="23.25" x14ac:dyDescent="0.25">
      <c r="A34" s="38" t="s">
        <v>21</v>
      </c>
      <c r="B34" s="48">
        <f>V30</f>
        <v>205.4254000000002</v>
      </c>
      <c r="C34" s="43" t="s">
        <v>2</v>
      </c>
      <c r="F34" s="13"/>
      <c r="G34" s="5"/>
      <c r="H34" s="21">
        <f>V30</f>
        <v>205.4254000000002</v>
      </c>
      <c r="I34" s="17" t="s">
        <v>9</v>
      </c>
      <c r="J34" s="23">
        <f>(H34/H35)*100%</f>
        <v>4.4123987249873313E-2</v>
      </c>
    </row>
    <row r="35" spans="1:10" x14ac:dyDescent="0.25">
      <c r="A35" s="42" t="s">
        <v>22</v>
      </c>
      <c r="B35" s="49">
        <f>J34</f>
        <v>4.4123987249873313E-2</v>
      </c>
      <c r="C35" s="40"/>
      <c r="F35" s="15"/>
      <c r="G35" s="10"/>
      <c r="H35" s="22">
        <f>I29</f>
        <v>4655.6400000000003</v>
      </c>
      <c r="I35" s="10"/>
      <c r="J35" s="9"/>
    </row>
    <row r="36" spans="1:10" x14ac:dyDescent="0.25">
      <c r="F36" s="5"/>
      <c r="G36" s="5"/>
      <c r="H36" s="41"/>
      <c r="I36" s="5"/>
      <c r="J36" s="5"/>
    </row>
    <row r="37" spans="1:10" x14ac:dyDescent="0.25">
      <c r="F37" s="5"/>
      <c r="G37" s="5"/>
      <c r="H37" s="41"/>
      <c r="I37" s="5"/>
      <c r="J37" s="5"/>
    </row>
    <row r="50" spans="1:12" x14ac:dyDescent="0.25">
      <c r="A50" s="131" t="s">
        <v>16</v>
      </c>
      <c r="B50" s="132"/>
      <c r="C50" s="133"/>
      <c r="E50" s="2" t="s">
        <v>1</v>
      </c>
      <c r="F50" s="1" t="s">
        <v>0</v>
      </c>
    </row>
    <row r="51" spans="1:12" x14ac:dyDescent="0.25">
      <c r="A51" s="3"/>
      <c r="B51" s="6">
        <v>0.95589999999999997</v>
      </c>
      <c r="C51" s="4"/>
    </row>
    <row r="52" spans="1:12" x14ac:dyDescent="0.25">
      <c r="A52" s="3"/>
      <c r="B52" s="6">
        <f>1-B51</f>
        <v>4.4100000000000028E-2</v>
      </c>
      <c r="C52" s="4"/>
    </row>
    <row r="53" spans="1:12" x14ac:dyDescent="0.25">
      <c r="A53" s="3"/>
      <c r="B53" s="6">
        <f>I29</f>
        <v>4655.6400000000003</v>
      </c>
      <c r="C53" s="4" t="s">
        <v>15</v>
      </c>
    </row>
    <row r="56" spans="1:12" x14ac:dyDescent="0.25">
      <c r="A56" s="130" t="s">
        <v>17</v>
      </c>
      <c r="B56" s="130"/>
      <c r="C56" s="130"/>
    </row>
    <row r="57" spans="1:12" x14ac:dyDescent="0.25">
      <c r="A57" s="44" t="s">
        <v>23</v>
      </c>
      <c r="B57" s="46">
        <f>J63</f>
        <v>4655.6400000000003</v>
      </c>
      <c r="C57" s="4" t="s">
        <v>2</v>
      </c>
      <c r="E57" s="2" t="s">
        <v>3</v>
      </c>
      <c r="F57" s="1" t="s">
        <v>4</v>
      </c>
      <c r="G57" s="1"/>
    </row>
    <row r="58" spans="1:12" x14ac:dyDescent="0.25">
      <c r="G58" s="12"/>
      <c r="H58" s="11"/>
      <c r="I58" s="11"/>
      <c r="J58" s="11"/>
      <c r="K58" s="11"/>
      <c r="L58" s="16"/>
    </row>
    <row r="59" spans="1:12" x14ac:dyDescent="0.25">
      <c r="G59" s="13"/>
      <c r="H59" s="5"/>
      <c r="I59" s="5"/>
      <c r="J59" s="5"/>
      <c r="K59" s="5"/>
      <c r="L59" s="8"/>
    </row>
    <row r="60" spans="1:12" x14ac:dyDescent="0.25">
      <c r="G60" s="13"/>
      <c r="H60" s="5"/>
      <c r="I60" s="5"/>
      <c r="J60" s="5"/>
      <c r="K60" s="5"/>
      <c r="L60" s="8"/>
    </row>
    <row r="61" spans="1:12" x14ac:dyDescent="0.25">
      <c r="G61" s="13"/>
      <c r="H61" s="5"/>
      <c r="I61" s="5"/>
      <c r="J61" s="5"/>
      <c r="K61" s="5"/>
      <c r="L61" s="8"/>
    </row>
    <row r="62" spans="1:12" x14ac:dyDescent="0.25">
      <c r="G62" s="13"/>
      <c r="H62" s="5"/>
      <c r="I62" s="5"/>
      <c r="J62" s="5"/>
      <c r="K62" s="5"/>
      <c r="L62" s="8"/>
    </row>
    <row r="63" spans="1:12" x14ac:dyDescent="0.25">
      <c r="G63" s="13"/>
      <c r="H63" s="5">
        <f>B53</f>
        <v>4655.6400000000003</v>
      </c>
      <c r="I63" s="5"/>
      <c r="J63" s="5">
        <f>H63</f>
        <v>4655.6400000000003</v>
      </c>
      <c r="K63" s="5"/>
      <c r="L63" s="8"/>
    </row>
    <row r="64" spans="1:12" x14ac:dyDescent="0.25">
      <c r="G64" s="15"/>
      <c r="H64" s="10"/>
      <c r="I64" s="10"/>
      <c r="J64" s="10"/>
      <c r="K64" s="10"/>
      <c r="L64" s="9"/>
    </row>
    <row r="77" spans="1:6" x14ac:dyDescent="0.25">
      <c r="A77" s="130" t="s">
        <v>16</v>
      </c>
      <c r="B77" s="130"/>
      <c r="C77" s="130"/>
      <c r="E77" s="2" t="s">
        <v>10</v>
      </c>
      <c r="F77" s="1" t="s">
        <v>0</v>
      </c>
    </row>
    <row r="78" spans="1:6" x14ac:dyDescent="0.25">
      <c r="A78" s="3"/>
      <c r="B78" s="6">
        <v>0.940716</v>
      </c>
      <c r="C78" s="4"/>
    </row>
    <row r="79" spans="1:6" x14ac:dyDescent="0.25">
      <c r="A79" s="3"/>
      <c r="B79" s="6">
        <f>B52</f>
        <v>4.4100000000000028E-2</v>
      </c>
      <c r="C79" s="4"/>
    </row>
    <row r="80" spans="1:6" x14ac:dyDescent="0.25">
      <c r="A80" s="3"/>
      <c r="B80" s="6">
        <f>J63</f>
        <v>4655.6400000000003</v>
      </c>
      <c r="C80" s="4" t="s">
        <v>15</v>
      </c>
    </row>
    <row r="83" spans="1:19" x14ac:dyDescent="0.25">
      <c r="A83" s="130" t="s">
        <v>17</v>
      </c>
      <c r="B83" s="130"/>
      <c r="C83" s="130"/>
    </row>
    <row r="84" spans="1:19" x14ac:dyDescent="0.25">
      <c r="A84" s="44" t="s">
        <v>23</v>
      </c>
      <c r="B84" s="47">
        <f>H103</f>
        <v>4730.786205400992</v>
      </c>
      <c r="C84" s="4" t="s">
        <v>2</v>
      </c>
      <c r="E84" s="2" t="s">
        <v>1</v>
      </c>
      <c r="F84" s="1" t="s">
        <v>4</v>
      </c>
    </row>
    <row r="85" spans="1:19" x14ac:dyDescent="0.25">
      <c r="A85" s="44" t="s">
        <v>24</v>
      </c>
      <c r="B85" s="47">
        <f>Q109</f>
        <v>75.146205400991676</v>
      </c>
      <c r="C85" s="4" t="s">
        <v>2</v>
      </c>
      <c r="H85" s="12"/>
      <c r="I85" s="11"/>
      <c r="J85" s="11"/>
      <c r="K85" s="11"/>
      <c r="L85" s="16"/>
      <c r="N85" s="12"/>
      <c r="O85" s="11"/>
      <c r="P85" s="11"/>
      <c r="Q85" s="11"/>
      <c r="R85" s="11"/>
      <c r="S85" s="16"/>
    </row>
    <row r="86" spans="1:19" x14ac:dyDescent="0.25">
      <c r="A86" s="39"/>
      <c r="B86" s="52">
        <f>R99</f>
        <v>5.9284000000000003E-2</v>
      </c>
      <c r="C86" s="40"/>
      <c r="H86" s="13"/>
      <c r="I86" s="5"/>
      <c r="J86" s="5"/>
      <c r="K86" s="5"/>
      <c r="L86" s="8"/>
      <c r="N86" s="13"/>
      <c r="O86" s="5"/>
      <c r="P86" s="5"/>
      <c r="Q86" s="5"/>
      <c r="R86" s="5"/>
      <c r="S86" s="8"/>
    </row>
    <row r="87" spans="1:19" x14ac:dyDescent="0.25">
      <c r="H87" s="13"/>
      <c r="I87" s="5"/>
      <c r="J87" s="5"/>
      <c r="K87" s="5"/>
      <c r="L87" s="8"/>
      <c r="N87" s="13"/>
      <c r="O87" s="5"/>
      <c r="P87" s="5"/>
      <c r="Q87" s="5"/>
      <c r="R87" s="5"/>
      <c r="S87" s="8"/>
    </row>
    <row r="88" spans="1:19" x14ac:dyDescent="0.25">
      <c r="H88" s="13"/>
      <c r="I88" s="5"/>
      <c r="J88" s="5"/>
      <c r="K88" s="5"/>
      <c r="L88" s="8"/>
      <c r="N88" s="13"/>
      <c r="O88" s="5"/>
      <c r="P88" s="5"/>
      <c r="Q88" s="5"/>
      <c r="R88" s="5"/>
      <c r="S88" s="8"/>
    </row>
    <row r="89" spans="1:19" x14ac:dyDescent="0.25">
      <c r="H89" s="13"/>
      <c r="I89" s="5"/>
      <c r="J89" s="5"/>
      <c r="K89" s="5"/>
      <c r="L89" s="8"/>
      <c r="N89" s="13"/>
      <c r="O89" s="5"/>
      <c r="P89" s="5"/>
      <c r="Q89" s="5"/>
      <c r="R89" s="5"/>
      <c r="S89" s="8"/>
    </row>
    <row r="90" spans="1:19" x14ac:dyDescent="0.25">
      <c r="H90" s="13">
        <f>J63</f>
        <v>4655.6400000000003</v>
      </c>
      <c r="I90" s="5"/>
      <c r="J90" s="5"/>
      <c r="K90" s="5"/>
      <c r="L90" s="8"/>
      <c r="N90" s="13"/>
      <c r="O90" s="5"/>
      <c r="P90" s="5"/>
      <c r="Q90" s="5"/>
      <c r="R90" s="5"/>
      <c r="S90" s="8"/>
    </row>
    <row r="91" spans="1:19" x14ac:dyDescent="0.25">
      <c r="H91" s="15"/>
      <c r="I91" s="10"/>
      <c r="J91" s="10"/>
      <c r="K91" s="10"/>
      <c r="L91" s="9"/>
      <c r="N91" s="13"/>
      <c r="O91" s="5"/>
      <c r="P91" s="5"/>
      <c r="Q91" s="5"/>
      <c r="R91" s="5"/>
      <c r="S91" s="8"/>
    </row>
    <row r="92" spans="1:19" x14ac:dyDescent="0.25">
      <c r="N92" s="15"/>
      <c r="O92" s="10"/>
      <c r="P92" s="10"/>
      <c r="Q92" s="10"/>
      <c r="R92" s="10"/>
      <c r="S92" s="9"/>
    </row>
    <row r="94" spans="1:19" x14ac:dyDescent="0.25">
      <c r="E94" s="12"/>
      <c r="F94" s="11"/>
      <c r="G94" s="11"/>
      <c r="H94" s="11"/>
      <c r="I94" s="11"/>
      <c r="J94" s="11"/>
      <c r="K94" s="16"/>
      <c r="N94" s="12"/>
      <c r="O94" s="11"/>
      <c r="P94" s="11"/>
      <c r="Q94" s="11"/>
      <c r="R94" s="11"/>
      <c r="S94" s="16"/>
    </row>
    <row r="95" spans="1:19" x14ac:dyDescent="0.25">
      <c r="E95" s="13"/>
      <c r="F95" s="5">
        <f>H90</f>
        <v>4655.6400000000003</v>
      </c>
      <c r="G95" s="5"/>
      <c r="H95" s="5"/>
      <c r="I95" s="5"/>
      <c r="J95" s="17" t="s">
        <v>12</v>
      </c>
      <c r="K95" s="8"/>
      <c r="N95" s="13"/>
      <c r="O95" s="5"/>
      <c r="P95" s="5"/>
      <c r="Q95" s="5"/>
      <c r="R95" s="5"/>
      <c r="S95" s="8"/>
    </row>
    <row r="96" spans="1:19" x14ac:dyDescent="0.25">
      <c r="E96" s="13"/>
      <c r="F96" s="5"/>
      <c r="G96" s="5"/>
      <c r="H96" s="5"/>
      <c r="I96" s="5"/>
      <c r="J96" s="5"/>
      <c r="K96" s="8"/>
      <c r="N96" s="13"/>
      <c r="O96" s="5"/>
      <c r="P96" s="5"/>
      <c r="Q96" s="5"/>
      <c r="R96" s="5"/>
      <c r="S96" s="8"/>
    </row>
    <row r="97" spans="5:19" x14ac:dyDescent="0.25">
      <c r="E97" s="15"/>
      <c r="F97" s="20">
        <f>O99</f>
        <v>205.31372400000015</v>
      </c>
      <c r="G97" s="10"/>
      <c r="H97" s="25">
        <f>R99</f>
        <v>5.9284000000000003E-2</v>
      </c>
      <c r="I97" s="10"/>
      <c r="J97" s="17" t="s">
        <v>13</v>
      </c>
      <c r="K97" s="8"/>
      <c r="N97" s="13">
        <f>B79</f>
        <v>4.4100000000000028E-2</v>
      </c>
      <c r="O97" s="5">
        <f>H90</f>
        <v>4655.6400000000003</v>
      </c>
      <c r="P97" s="19">
        <v>1</v>
      </c>
      <c r="Q97" s="5"/>
      <c r="R97" s="5" t="s">
        <v>11</v>
      </c>
      <c r="S97" s="8"/>
    </row>
    <row r="98" spans="5:19" x14ac:dyDescent="0.25">
      <c r="E98" s="31">
        <f>F95</f>
        <v>4655.6400000000003</v>
      </c>
      <c r="F98" s="18">
        <f>F97</f>
        <v>205.31372400000015</v>
      </c>
      <c r="G98" s="5"/>
      <c r="H98" s="29">
        <f>H97</f>
        <v>5.9284000000000003E-2</v>
      </c>
      <c r="I98" s="5"/>
      <c r="J98" s="5"/>
      <c r="K98" s="8"/>
      <c r="N98" s="13"/>
      <c r="O98" s="5"/>
      <c r="P98" s="5"/>
      <c r="Q98" s="5"/>
      <c r="R98" s="5"/>
      <c r="S98" s="8"/>
    </row>
    <row r="99" spans="5:19" x14ac:dyDescent="0.25">
      <c r="E99" s="13"/>
      <c r="F99" s="5"/>
      <c r="G99" s="5"/>
      <c r="H99" s="5"/>
      <c r="I99" s="5"/>
      <c r="J99" s="5"/>
      <c r="K99" s="8"/>
      <c r="N99" s="13"/>
      <c r="O99" s="5">
        <f>N97*O97</f>
        <v>205.31372400000015</v>
      </c>
      <c r="P99" s="5"/>
      <c r="Q99" s="5"/>
      <c r="R99" s="24">
        <f>1-B78</f>
        <v>5.9284000000000003E-2</v>
      </c>
      <c r="S99" s="8"/>
    </row>
    <row r="100" spans="5:19" x14ac:dyDescent="0.25">
      <c r="E100" s="32">
        <f>E98</f>
        <v>4655.6400000000003</v>
      </c>
      <c r="F100" s="20">
        <f>F98</f>
        <v>205.31372400000015</v>
      </c>
      <c r="G100" s="28" t="s">
        <v>8</v>
      </c>
      <c r="H100" s="5" t="s">
        <v>14</v>
      </c>
      <c r="I100" s="5"/>
      <c r="J100" s="5"/>
      <c r="K100" s="8"/>
      <c r="N100" s="15"/>
      <c r="O100" s="10"/>
      <c r="P100" s="10"/>
      <c r="Q100" s="10"/>
      <c r="R100" s="10"/>
      <c r="S100" s="9"/>
    </row>
    <row r="101" spans="5:19" x14ac:dyDescent="0.25">
      <c r="E101" s="27">
        <v>1</v>
      </c>
      <c r="F101" s="24">
        <f>H98</f>
        <v>5.9284000000000003E-2</v>
      </c>
      <c r="G101" s="5"/>
      <c r="H101" s="5"/>
      <c r="I101" s="5"/>
      <c r="J101" s="5"/>
      <c r="K101" s="8"/>
    </row>
    <row r="102" spans="5:19" x14ac:dyDescent="0.25">
      <c r="E102" s="13"/>
      <c r="F102" s="5"/>
      <c r="G102" s="5"/>
      <c r="H102" s="5"/>
      <c r="I102" s="5"/>
      <c r="J102" s="5"/>
      <c r="K102" s="8"/>
      <c r="O102" s="12"/>
      <c r="P102" s="11"/>
      <c r="Q102" s="11"/>
      <c r="R102" s="11"/>
      <c r="S102" s="16"/>
    </row>
    <row r="103" spans="5:19" x14ac:dyDescent="0.25">
      <c r="E103" s="31"/>
      <c r="F103" s="18"/>
      <c r="G103" s="19" t="s">
        <v>8</v>
      </c>
      <c r="H103" s="18">
        <f>(E100-F100)/(E101-F101)</f>
        <v>4730.786205400992</v>
      </c>
      <c r="I103" s="5"/>
      <c r="J103" s="5"/>
      <c r="K103" s="8"/>
      <c r="O103" s="13"/>
      <c r="P103" s="5"/>
      <c r="Q103" s="5"/>
      <c r="R103" s="5"/>
      <c r="S103" s="8"/>
    </row>
    <row r="104" spans="5:19" x14ac:dyDescent="0.25">
      <c r="E104" s="33"/>
      <c r="F104" s="30"/>
      <c r="G104" s="10"/>
      <c r="H104" s="10"/>
      <c r="I104" s="10"/>
      <c r="J104" s="10"/>
      <c r="K104" s="8"/>
      <c r="O104" s="13"/>
      <c r="P104" s="5">
        <f>H90</f>
        <v>4655.6400000000003</v>
      </c>
      <c r="Q104" s="5"/>
      <c r="R104" s="5"/>
      <c r="S104" s="8"/>
    </row>
    <row r="105" spans="5:19" x14ac:dyDescent="0.25">
      <c r="K105" s="11"/>
      <c r="O105" s="13"/>
      <c r="P105" s="5"/>
      <c r="Q105" s="5"/>
      <c r="R105" s="5"/>
      <c r="S105" s="8"/>
    </row>
    <row r="106" spans="5:19" x14ac:dyDescent="0.25">
      <c r="O106" s="13"/>
      <c r="P106" s="17"/>
      <c r="Q106" s="5"/>
      <c r="R106" s="5">
        <f>P104</f>
        <v>4655.6400000000003</v>
      </c>
      <c r="S106" s="8"/>
    </row>
    <row r="107" spans="5:19" x14ac:dyDescent="0.25">
      <c r="O107" s="13"/>
      <c r="P107" s="18">
        <f>H103</f>
        <v>4730.786205400992</v>
      </c>
      <c r="Q107" s="5"/>
      <c r="R107" s="5">
        <f>R106</f>
        <v>4655.6400000000003</v>
      </c>
      <c r="S107" s="8"/>
    </row>
    <row r="108" spans="5:19" x14ac:dyDescent="0.25">
      <c r="O108" s="13"/>
      <c r="P108" s="18"/>
      <c r="Q108" s="5"/>
      <c r="R108" s="5"/>
      <c r="S108" s="8"/>
    </row>
    <row r="109" spans="5:19" x14ac:dyDescent="0.25">
      <c r="O109" s="13"/>
      <c r="P109" s="5"/>
      <c r="Q109" s="18">
        <f>P107-R107</f>
        <v>75.146205400991676</v>
      </c>
      <c r="R109" s="5"/>
      <c r="S109" s="8"/>
    </row>
    <row r="110" spans="5:19" x14ac:dyDescent="0.25">
      <c r="O110" s="15"/>
      <c r="P110" s="10"/>
      <c r="Q110" s="10"/>
      <c r="R110" s="10"/>
      <c r="S110" s="9"/>
    </row>
    <row r="123" spans="1:6" x14ac:dyDescent="0.25">
      <c r="E123" s="2" t="s">
        <v>1</v>
      </c>
      <c r="F123" s="1" t="s">
        <v>0</v>
      </c>
    </row>
    <row r="125" spans="1:6" x14ac:dyDescent="0.25">
      <c r="A125" s="130" t="s">
        <v>16</v>
      </c>
      <c r="B125" s="130"/>
      <c r="C125" s="130"/>
    </row>
    <row r="126" spans="1:6" x14ac:dyDescent="0.25">
      <c r="A126" s="35" t="s">
        <v>8</v>
      </c>
      <c r="B126" s="36">
        <v>0.15608</v>
      </c>
      <c r="C126" s="4"/>
    </row>
    <row r="127" spans="1:6" x14ac:dyDescent="0.25">
      <c r="A127" s="35"/>
      <c r="B127" s="53">
        <f>H103</f>
        <v>4730.786205400992</v>
      </c>
      <c r="C127" s="4" t="s">
        <v>15</v>
      </c>
    </row>
    <row r="128" spans="1:6" x14ac:dyDescent="0.25">
      <c r="A128" s="3"/>
      <c r="B128" s="6">
        <v>0.940716</v>
      </c>
      <c r="C128" s="4"/>
    </row>
    <row r="129" spans="1:19" x14ac:dyDescent="0.25">
      <c r="D129" s="37"/>
    </row>
    <row r="132" spans="1:19" x14ac:dyDescent="0.25">
      <c r="A132" s="130" t="s">
        <v>17</v>
      </c>
      <c r="B132" s="130"/>
      <c r="C132" s="130"/>
    </row>
    <row r="133" spans="1:19" x14ac:dyDescent="0.25">
      <c r="A133" s="44" t="s">
        <v>23</v>
      </c>
      <c r="B133" s="47">
        <f>I146</f>
        <v>4687.0120196200851</v>
      </c>
      <c r="C133" s="4" t="s">
        <v>2</v>
      </c>
    </row>
    <row r="134" spans="1:19" x14ac:dyDescent="0.25">
      <c r="A134" s="44"/>
      <c r="B134" s="47">
        <f>O138</f>
        <v>280.45992940099245</v>
      </c>
      <c r="C134" s="4" t="s">
        <v>2</v>
      </c>
      <c r="E134" s="2" t="s">
        <v>3</v>
      </c>
      <c r="F134" s="1" t="s">
        <v>4</v>
      </c>
    </row>
    <row r="135" spans="1:19" x14ac:dyDescent="0.25">
      <c r="A135" s="44"/>
      <c r="B135" s="47">
        <f>O148</f>
        <v>5.0498215628487032E-2</v>
      </c>
      <c r="C135" s="4" t="s">
        <v>2</v>
      </c>
      <c r="G135" s="12"/>
      <c r="H135" s="11"/>
      <c r="I135" s="11"/>
      <c r="J135" s="11"/>
      <c r="K135" s="11"/>
      <c r="L135" s="16"/>
      <c r="N135" s="12"/>
      <c r="O135" s="11"/>
      <c r="P135" s="11"/>
      <c r="Q135" s="16"/>
    </row>
    <row r="136" spans="1:19" x14ac:dyDescent="0.25">
      <c r="A136" s="35" t="s">
        <v>8</v>
      </c>
      <c r="B136" s="45">
        <f>0.15608*O138</f>
        <v>43.774185780906897</v>
      </c>
      <c r="C136" s="4" t="s">
        <v>15</v>
      </c>
      <c r="G136" s="13"/>
      <c r="H136" s="5"/>
      <c r="I136" s="5"/>
      <c r="J136" s="5"/>
      <c r="K136" s="5"/>
      <c r="L136" s="8"/>
      <c r="N136" s="13"/>
      <c r="O136" s="60">
        <f>B127</f>
        <v>4730.786205400992</v>
      </c>
      <c r="P136" s="138" t="s">
        <v>25</v>
      </c>
      <c r="Q136" s="139"/>
    </row>
    <row r="137" spans="1:19" x14ac:dyDescent="0.25">
      <c r="G137" s="13"/>
      <c r="H137" s="5"/>
      <c r="I137" s="5"/>
      <c r="J137" s="5"/>
      <c r="K137" s="5"/>
      <c r="L137" s="8"/>
      <c r="N137" s="13"/>
      <c r="O137" s="5"/>
      <c r="P137" s="5"/>
      <c r="Q137" s="8"/>
    </row>
    <row r="138" spans="1:19" x14ac:dyDescent="0.25">
      <c r="G138" s="13"/>
      <c r="H138" s="5"/>
      <c r="I138" s="5"/>
      <c r="J138" s="5"/>
      <c r="K138" s="5"/>
      <c r="L138" s="8"/>
      <c r="N138" s="13"/>
      <c r="O138" s="18">
        <f>O136*(1-B128)</f>
        <v>280.45992940099245</v>
      </c>
      <c r="P138" s="5"/>
      <c r="Q138" s="8"/>
    </row>
    <row r="139" spans="1:19" x14ac:dyDescent="0.25">
      <c r="G139" s="13"/>
      <c r="H139" s="5"/>
      <c r="I139" s="5"/>
      <c r="J139" s="5"/>
      <c r="K139" s="5"/>
      <c r="L139" s="8"/>
      <c r="N139" s="15"/>
      <c r="O139" s="10"/>
      <c r="P139" s="10"/>
      <c r="Q139" s="9"/>
    </row>
    <row r="140" spans="1:19" x14ac:dyDescent="0.25">
      <c r="G140" s="13"/>
      <c r="H140" s="18">
        <f>B127</f>
        <v>4730.786205400992</v>
      </c>
      <c r="I140" s="5"/>
      <c r="J140" s="58">
        <v>0.15608</v>
      </c>
      <c r="K140" s="59">
        <f>O138</f>
        <v>280.45992940099245</v>
      </c>
      <c r="L140" s="8"/>
    </row>
    <row r="141" spans="1:19" x14ac:dyDescent="0.25">
      <c r="G141" s="13"/>
      <c r="H141" s="5"/>
      <c r="I141" s="5"/>
      <c r="J141" s="5"/>
      <c r="K141" s="5"/>
      <c r="L141" s="8"/>
    </row>
    <row r="142" spans="1:19" x14ac:dyDescent="0.25">
      <c r="G142" s="13"/>
      <c r="H142" s="18">
        <f>H140</f>
        <v>4730.786205400992</v>
      </c>
      <c r="I142" s="5"/>
      <c r="J142" s="60">
        <f>J140*K140</f>
        <v>43.774185780906897</v>
      </c>
      <c r="K142" s="5"/>
      <c r="L142" s="8"/>
      <c r="N142" s="12"/>
      <c r="O142" s="11"/>
      <c r="P142" s="11"/>
      <c r="Q142" s="11"/>
      <c r="R142" s="11"/>
      <c r="S142" s="16"/>
    </row>
    <row r="143" spans="1:19" x14ac:dyDescent="0.25">
      <c r="G143" s="13"/>
      <c r="H143" s="5"/>
      <c r="I143" s="5"/>
      <c r="J143" s="5"/>
      <c r="K143" s="5"/>
      <c r="L143" s="8"/>
      <c r="N143" s="13"/>
      <c r="O143" s="5"/>
      <c r="P143" s="5"/>
      <c r="Q143" s="5"/>
      <c r="R143" s="5"/>
      <c r="S143" s="8"/>
    </row>
    <row r="144" spans="1:19" x14ac:dyDescent="0.25">
      <c r="G144" s="13"/>
      <c r="H144" s="5"/>
      <c r="I144" s="18">
        <f>H142</f>
        <v>4730.786205400992</v>
      </c>
      <c r="J144" s="5"/>
      <c r="K144" s="59">
        <f>J142</f>
        <v>43.774185780906897</v>
      </c>
      <c r="L144" s="8"/>
      <c r="N144" s="63">
        <f>O138</f>
        <v>280.45992940099245</v>
      </c>
      <c r="O144" s="19" t="s">
        <v>26</v>
      </c>
      <c r="P144" s="60">
        <f>J142</f>
        <v>43.774185780906897</v>
      </c>
      <c r="Q144" s="5"/>
      <c r="R144" s="18">
        <f>I146</f>
        <v>4687.0120196200851</v>
      </c>
      <c r="S144" s="8"/>
    </row>
    <row r="145" spans="1:19" x14ac:dyDescent="0.25">
      <c r="G145" s="13"/>
      <c r="H145" s="5"/>
      <c r="I145" s="5"/>
      <c r="J145" s="5"/>
      <c r="K145" s="5"/>
      <c r="L145" s="8"/>
      <c r="N145" s="13"/>
      <c r="O145" s="5"/>
      <c r="P145" s="5"/>
      <c r="Q145" s="5"/>
      <c r="R145" s="5"/>
      <c r="S145" s="8"/>
    </row>
    <row r="146" spans="1:19" x14ac:dyDescent="0.25">
      <c r="G146" s="13"/>
      <c r="H146" s="5"/>
      <c r="I146" s="18">
        <f>I144-K144</f>
        <v>4687.0120196200851</v>
      </c>
      <c r="J146" s="5"/>
      <c r="K146" s="5"/>
      <c r="L146" s="8"/>
      <c r="N146" s="13"/>
      <c r="O146" s="61">
        <f>N144</f>
        <v>280.45992940099245</v>
      </c>
      <c r="P146" s="62">
        <f>P144</f>
        <v>43.774185780906897</v>
      </c>
      <c r="Q146" s="5"/>
      <c r="R146" s="5"/>
      <c r="S146" s="8"/>
    </row>
    <row r="147" spans="1:19" x14ac:dyDescent="0.25">
      <c r="G147" s="15"/>
      <c r="H147" s="10"/>
      <c r="I147" s="10"/>
      <c r="J147" s="10"/>
      <c r="K147" s="10"/>
      <c r="L147" s="9"/>
      <c r="N147" s="13"/>
      <c r="O147" s="135">
        <f>R144</f>
        <v>4687.0120196200851</v>
      </c>
      <c r="P147" s="136"/>
      <c r="Q147" s="5"/>
      <c r="R147" s="5"/>
      <c r="S147" s="8"/>
    </row>
    <row r="148" spans="1:19" x14ac:dyDescent="0.25">
      <c r="N148" s="15"/>
      <c r="O148" s="25">
        <f>(O146-P146)/O147</f>
        <v>5.0498215628487032E-2</v>
      </c>
      <c r="P148" s="10"/>
      <c r="Q148" s="10"/>
      <c r="R148" s="10"/>
      <c r="S148" s="9"/>
    </row>
    <row r="158" spans="1:19" x14ac:dyDescent="0.25">
      <c r="E158" s="2" t="s">
        <v>1</v>
      </c>
      <c r="F158" s="2" t="s">
        <v>0</v>
      </c>
    </row>
    <row r="160" spans="1:19" x14ac:dyDescent="0.25">
      <c r="A160" s="130" t="s">
        <v>16</v>
      </c>
      <c r="B160" s="130"/>
      <c r="C160" s="130"/>
    </row>
    <row r="161" spans="1:11" x14ac:dyDescent="0.25">
      <c r="A161" s="44"/>
      <c r="B161" s="47">
        <f>I146</f>
        <v>4687.0120196200851</v>
      </c>
      <c r="C161" s="4" t="s">
        <v>2</v>
      </c>
    </row>
    <row r="163" spans="1:11" x14ac:dyDescent="0.25">
      <c r="A163" s="130" t="s">
        <v>17</v>
      </c>
      <c r="B163" s="130"/>
      <c r="C163" s="130"/>
    </row>
    <row r="164" spans="1:11" x14ac:dyDescent="0.25">
      <c r="A164" s="44" t="s">
        <v>23</v>
      </c>
      <c r="B164" s="47">
        <f>J170</f>
        <v>4687.0120196200851</v>
      </c>
      <c r="C164" s="4" t="s">
        <v>2</v>
      </c>
      <c r="E164" s="2" t="s">
        <v>3</v>
      </c>
      <c r="F164" s="64" t="s">
        <v>4</v>
      </c>
    </row>
    <row r="165" spans="1:11" x14ac:dyDescent="0.25">
      <c r="G165" s="12"/>
      <c r="H165" s="11"/>
      <c r="I165" s="11"/>
      <c r="J165" s="11"/>
      <c r="K165" s="16"/>
    </row>
    <row r="166" spans="1:11" x14ac:dyDescent="0.25">
      <c r="G166" s="13"/>
      <c r="H166" s="5"/>
      <c r="I166" s="5"/>
      <c r="J166" s="5"/>
      <c r="K166" s="8"/>
    </row>
    <row r="167" spans="1:11" x14ac:dyDescent="0.25">
      <c r="G167" s="13"/>
      <c r="H167" s="5"/>
      <c r="I167" s="5"/>
      <c r="J167" s="5"/>
      <c r="K167" s="8"/>
    </row>
    <row r="168" spans="1:11" x14ac:dyDescent="0.25">
      <c r="G168" s="13"/>
      <c r="H168" s="5"/>
      <c r="I168" s="5"/>
      <c r="J168" s="5"/>
      <c r="K168" s="8"/>
    </row>
    <row r="169" spans="1:11" x14ac:dyDescent="0.25">
      <c r="G169" s="13"/>
      <c r="H169" s="5"/>
      <c r="I169" s="5"/>
      <c r="J169" s="5"/>
      <c r="K169" s="8"/>
    </row>
    <row r="170" spans="1:11" x14ac:dyDescent="0.25">
      <c r="G170" s="13"/>
      <c r="H170" s="60">
        <f>B161</f>
        <v>4687.0120196200851</v>
      </c>
      <c r="I170" s="5"/>
      <c r="J170" s="18">
        <f>H170</f>
        <v>4687.0120196200851</v>
      </c>
      <c r="K170" s="8"/>
    </row>
    <row r="171" spans="1:11" x14ac:dyDescent="0.25">
      <c r="G171" s="15"/>
      <c r="H171" s="10"/>
      <c r="I171" s="10"/>
      <c r="J171" s="10"/>
      <c r="K171" s="9"/>
    </row>
    <row r="182" spans="1:11" x14ac:dyDescent="0.25">
      <c r="E182" s="2" t="s">
        <v>1</v>
      </c>
      <c r="F182" s="1" t="s">
        <v>0</v>
      </c>
    </row>
    <row r="184" spans="1:11" x14ac:dyDescent="0.25">
      <c r="A184" s="130" t="s">
        <v>16</v>
      </c>
      <c r="B184" s="130"/>
      <c r="C184" s="130"/>
    </row>
    <row r="185" spans="1:11" x14ac:dyDescent="0.25">
      <c r="A185" s="44"/>
      <c r="B185" s="47">
        <f>J170</f>
        <v>4687.0120196200851</v>
      </c>
      <c r="C185" s="4" t="s">
        <v>2</v>
      </c>
    </row>
    <row r="187" spans="1:11" x14ac:dyDescent="0.25">
      <c r="A187" s="130" t="s">
        <v>17</v>
      </c>
      <c r="B187" s="130"/>
      <c r="C187" s="130"/>
    </row>
    <row r="188" spans="1:11" x14ac:dyDescent="0.25">
      <c r="A188" s="44" t="s">
        <v>23</v>
      </c>
      <c r="B188" s="47">
        <f>J194</f>
        <v>4687.0120196200851</v>
      </c>
      <c r="C188" s="4" t="s">
        <v>2</v>
      </c>
      <c r="E188" s="2" t="s">
        <v>3</v>
      </c>
      <c r="F188" s="2" t="s">
        <v>4</v>
      </c>
    </row>
    <row r="189" spans="1:11" x14ac:dyDescent="0.25">
      <c r="G189" s="12"/>
      <c r="H189" s="11"/>
      <c r="I189" s="11"/>
      <c r="J189" s="11"/>
      <c r="K189" s="16"/>
    </row>
    <row r="190" spans="1:11" x14ac:dyDescent="0.25">
      <c r="G190" s="13"/>
      <c r="H190" s="5"/>
      <c r="I190" s="5"/>
      <c r="J190" s="5"/>
      <c r="K190" s="8"/>
    </row>
    <row r="191" spans="1:11" x14ac:dyDescent="0.25">
      <c r="G191" s="13"/>
      <c r="H191" s="5"/>
      <c r="I191" s="5"/>
      <c r="J191" s="5"/>
      <c r="K191" s="8"/>
    </row>
    <row r="192" spans="1:11" x14ac:dyDescent="0.25">
      <c r="G192" s="13"/>
      <c r="H192" s="5"/>
      <c r="I192" s="5"/>
      <c r="J192" s="5"/>
      <c r="K192" s="8"/>
    </row>
    <row r="193" spans="5:11" x14ac:dyDescent="0.25">
      <c r="G193" s="13"/>
      <c r="H193" s="5"/>
      <c r="I193" s="5"/>
      <c r="J193" s="5"/>
      <c r="K193" s="8"/>
    </row>
    <row r="194" spans="5:11" x14ac:dyDescent="0.25">
      <c r="G194" s="13"/>
      <c r="H194" s="18">
        <f>B185</f>
        <v>4687.0120196200851</v>
      </c>
      <c r="I194" s="5"/>
      <c r="J194" s="18">
        <f>H194</f>
        <v>4687.0120196200851</v>
      </c>
      <c r="K194" s="8"/>
    </row>
    <row r="195" spans="5:11" x14ac:dyDescent="0.25">
      <c r="G195" s="15"/>
      <c r="H195" s="10"/>
      <c r="I195" s="10"/>
      <c r="J195" s="10"/>
      <c r="K195" s="9"/>
    </row>
    <row r="208" spans="5:11" x14ac:dyDescent="0.25">
      <c r="E208" s="2" t="s">
        <v>1</v>
      </c>
      <c r="F208" s="1" t="s">
        <v>0</v>
      </c>
    </row>
    <row r="210" spans="1:17" x14ac:dyDescent="0.25">
      <c r="A210" s="130" t="s">
        <v>16</v>
      </c>
      <c r="B210" s="130"/>
      <c r="C210" s="130"/>
    </row>
    <row r="211" spans="1:17" x14ac:dyDescent="0.25">
      <c r="A211" s="44"/>
      <c r="B211" s="47">
        <f>J194</f>
        <v>4687.0120196200851</v>
      </c>
      <c r="C211" s="4" t="s">
        <v>2</v>
      </c>
    </row>
    <row r="212" spans="1:17" x14ac:dyDescent="0.25">
      <c r="A212" s="44"/>
      <c r="B212" s="65">
        <f>O148</f>
        <v>5.0498215628487032E-2</v>
      </c>
      <c r="C212" s="4" t="s">
        <v>2</v>
      </c>
    </row>
    <row r="213" spans="1:17" x14ac:dyDescent="0.25">
      <c r="A213" s="44" t="s">
        <v>24</v>
      </c>
      <c r="B213" s="47">
        <v>111.66</v>
      </c>
      <c r="C213" s="4" t="s">
        <v>2</v>
      </c>
    </row>
    <row r="216" spans="1:17" x14ac:dyDescent="0.25">
      <c r="A216" s="130" t="s">
        <v>17</v>
      </c>
      <c r="B216" s="130"/>
      <c r="C216" s="130"/>
    </row>
    <row r="217" spans="1:17" x14ac:dyDescent="0.25">
      <c r="A217" s="44" t="s">
        <v>23</v>
      </c>
      <c r="B217" s="47">
        <f>J226</f>
        <v>4798.6720196200849</v>
      </c>
      <c r="C217" s="4" t="s">
        <v>2</v>
      </c>
    </row>
    <row r="218" spans="1:17" x14ac:dyDescent="0.25">
      <c r="A218" s="44"/>
      <c r="B218" s="47">
        <f>Q220</f>
        <v>0.65895830910534869</v>
      </c>
      <c r="C218" s="4"/>
      <c r="E218" s="2" t="s">
        <v>3</v>
      </c>
      <c r="F218" s="1" t="s">
        <v>4</v>
      </c>
    </row>
    <row r="219" spans="1:17" x14ac:dyDescent="0.25">
      <c r="A219" s="44"/>
      <c r="B219" s="47">
        <f>Q223</f>
        <v>8.037623709705756E-2</v>
      </c>
      <c r="C219" s="4"/>
      <c r="H219" s="12"/>
      <c r="I219" s="11"/>
      <c r="J219" s="11"/>
      <c r="K219" s="11"/>
      <c r="L219" s="16"/>
    </row>
    <row r="220" spans="1:17" x14ac:dyDescent="0.25">
      <c r="A220" s="44"/>
      <c r="B220" s="47">
        <f>Q226</f>
        <v>0.18805006808351177</v>
      </c>
      <c r="C220" s="4"/>
      <c r="H220" s="13"/>
      <c r="I220" s="5"/>
      <c r="J220" s="5"/>
      <c r="K220" s="5"/>
      <c r="L220" s="8"/>
      <c r="O220" s="22">
        <f>B21</f>
        <v>3293.88</v>
      </c>
      <c r="P220" s="68">
        <f>B22</f>
        <v>0.96</v>
      </c>
      <c r="Q220">
        <f>(O220*P220)/O221</f>
        <v>0.65895830910534869</v>
      </c>
    </row>
    <row r="221" spans="1:17" x14ac:dyDescent="0.25">
      <c r="A221" s="69"/>
      <c r="B221" s="73">
        <f>S229</f>
        <v>7.2592113442181944E-2</v>
      </c>
      <c r="C221" s="43"/>
      <c r="H221" s="13"/>
      <c r="I221" s="5"/>
      <c r="J221" s="5"/>
      <c r="K221" s="5"/>
      <c r="L221" s="8"/>
      <c r="O221" s="140">
        <f>J226</f>
        <v>4798.6720196200849</v>
      </c>
      <c r="P221" s="141"/>
    </row>
    <row r="222" spans="1:17" x14ac:dyDescent="0.25">
      <c r="A222" s="70"/>
      <c r="B222" s="71"/>
      <c r="C222" s="72"/>
      <c r="H222" s="13"/>
      <c r="I222" s="5"/>
      <c r="J222" s="5"/>
      <c r="K222" s="5"/>
      <c r="L222" s="8"/>
    </row>
    <row r="223" spans="1:17" x14ac:dyDescent="0.25">
      <c r="H223" s="13"/>
      <c r="I223" s="5"/>
      <c r="J223" s="5"/>
      <c r="K223" s="5"/>
      <c r="L223" s="8"/>
      <c r="O223" s="55">
        <f>B23</f>
        <v>401.77</v>
      </c>
      <c r="P223" s="55">
        <f>B24</f>
        <v>0.96</v>
      </c>
      <c r="Q223">
        <f>(O223*P223)/O224</f>
        <v>8.037623709705756E-2</v>
      </c>
    </row>
    <row r="224" spans="1:17" x14ac:dyDescent="0.25">
      <c r="H224" s="66">
        <f>B211</f>
        <v>4687.0120196200851</v>
      </c>
      <c r="I224" s="5"/>
      <c r="J224" s="60">
        <f>B213</f>
        <v>111.66</v>
      </c>
      <c r="K224" s="5"/>
      <c r="L224" s="8"/>
      <c r="O224" s="135">
        <f>J226</f>
        <v>4798.6720196200849</v>
      </c>
      <c r="P224" s="135"/>
    </row>
    <row r="225" spans="8:19" x14ac:dyDescent="0.25">
      <c r="H225" s="13"/>
      <c r="I225" s="5"/>
      <c r="J225" s="5"/>
      <c r="K225" s="5"/>
      <c r="L225" s="8"/>
    </row>
    <row r="226" spans="8:19" x14ac:dyDescent="0.25">
      <c r="H226" s="13"/>
      <c r="I226" s="5"/>
      <c r="J226" s="67">
        <f>H224+J224</f>
        <v>4798.6720196200849</v>
      </c>
      <c r="K226" s="5"/>
      <c r="L226" s="8"/>
      <c r="O226" s="55">
        <f>B25</f>
        <v>959.99</v>
      </c>
      <c r="P226" s="55">
        <f>B26</f>
        <v>0.94</v>
      </c>
      <c r="Q226">
        <f>(O226*P226)/O227</f>
        <v>0.18805006808351177</v>
      </c>
    </row>
    <row r="227" spans="8:19" x14ac:dyDescent="0.25">
      <c r="H227" s="15"/>
      <c r="I227" s="10"/>
      <c r="J227" s="10"/>
      <c r="K227" s="10"/>
      <c r="L227" s="9"/>
      <c r="O227" s="135">
        <f>J226</f>
        <v>4798.6720196200849</v>
      </c>
      <c r="P227" s="136"/>
    </row>
    <row r="229" spans="8:19" x14ac:dyDescent="0.25">
      <c r="O229" s="54">
        <f>B211</f>
        <v>4687.0120196200851</v>
      </c>
      <c r="P229" s="51">
        <f>B212</f>
        <v>5.0498215628487032E-2</v>
      </c>
      <c r="Q229" s="57">
        <f>B213</f>
        <v>111.66</v>
      </c>
      <c r="S229" s="56">
        <f>((O229*P229)+Q229)/O230</f>
        <v>7.2592113442181944E-2</v>
      </c>
    </row>
    <row r="230" spans="8:19" x14ac:dyDescent="0.25">
      <c r="O230" s="135">
        <f>J226</f>
        <v>4798.6720196200849</v>
      </c>
      <c r="P230" s="136"/>
      <c r="Q230" s="136"/>
    </row>
    <row r="242" spans="1:11" x14ac:dyDescent="0.25">
      <c r="E242" s="2" t="s">
        <v>1</v>
      </c>
      <c r="F242" s="1" t="s">
        <v>0</v>
      </c>
    </row>
    <row r="243" spans="1:11" x14ac:dyDescent="0.25">
      <c r="A243" s="130" t="s">
        <v>16</v>
      </c>
      <c r="B243" s="130"/>
      <c r="C243" s="130"/>
    </row>
    <row r="244" spans="1:11" x14ac:dyDescent="0.25">
      <c r="A244" s="44"/>
      <c r="B244" s="47">
        <f>J226</f>
        <v>4798.6720196200849</v>
      </c>
      <c r="C244" s="4" t="s">
        <v>2</v>
      </c>
    </row>
    <row r="246" spans="1:11" x14ac:dyDescent="0.25">
      <c r="A246" s="130" t="s">
        <v>17</v>
      </c>
      <c r="B246" s="130"/>
      <c r="C246" s="130"/>
    </row>
    <row r="247" spans="1:11" x14ac:dyDescent="0.25">
      <c r="A247" s="44" t="s">
        <v>23</v>
      </c>
      <c r="B247" s="47">
        <f>J254</f>
        <v>4798.6720196200849</v>
      </c>
      <c r="C247" s="4" t="s">
        <v>2</v>
      </c>
    </row>
    <row r="248" spans="1:11" x14ac:dyDescent="0.25">
      <c r="E248" s="2" t="s">
        <v>3</v>
      </c>
      <c r="F248" s="1" t="s">
        <v>4</v>
      </c>
    </row>
    <row r="249" spans="1:11" x14ac:dyDescent="0.25">
      <c r="G249" s="12"/>
      <c r="H249" s="11"/>
      <c r="I249" s="11"/>
      <c r="J249" s="11"/>
      <c r="K249" s="16"/>
    </row>
    <row r="250" spans="1:11" x14ac:dyDescent="0.25">
      <c r="G250" s="13"/>
      <c r="H250" s="5"/>
      <c r="I250" s="5"/>
      <c r="J250" s="5"/>
      <c r="K250" s="8"/>
    </row>
    <row r="251" spans="1:11" x14ac:dyDescent="0.25">
      <c r="G251" s="13"/>
      <c r="H251" s="5"/>
      <c r="I251" s="5"/>
      <c r="J251" s="5"/>
      <c r="K251" s="8"/>
    </row>
    <row r="252" spans="1:11" x14ac:dyDescent="0.25">
      <c r="G252" s="13"/>
      <c r="H252" s="5"/>
      <c r="I252" s="5"/>
      <c r="J252" s="5"/>
      <c r="K252" s="8"/>
    </row>
    <row r="253" spans="1:11" x14ac:dyDescent="0.25">
      <c r="G253" s="13"/>
      <c r="H253" s="5"/>
      <c r="I253" s="5"/>
      <c r="J253" s="5"/>
      <c r="K253" s="8"/>
    </row>
    <row r="254" spans="1:11" x14ac:dyDescent="0.25">
      <c r="G254" s="13"/>
      <c r="H254" s="18">
        <f>B244</f>
        <v>4798.6720196200849</v>
      </c>
      <c r="I254" s="18"/>
      <c r="J254" s="18">
        <f>H254</f>
        <v>4798.6720196200849</v>
      </c>
      <c r="K254" s="8"/>
    </row>
    <row r="255" spans="1:11" x14ac:dyDescent="0.25">
      <c r="G255" s="15"/>
      <c r="H255" s="10"/>
      <c r="I255" s="10"/>
      <c r="J255" s="10"/>
      <c r="K255" s="9"/>
    </row>
    <row r="266" spans="1:6" x14ac:dyDescent="0.25">
      <c r="E266" s="2" t="s">
        <v>1</v>
      </c>
      <c r="F266" s="1" t="s">
        <v>0</v>
      </c>
    </row>
    <row r="268" spans="1:6" x14ac:dyDescent="0.25">
      <c r="A268" s="130" t="s">
        <v>16</v>
      </c>
      <c r="B268" s="130"/>
      <c r="C268" s="130"/>
    </row>
    <row r="269" spans="1:6" x14ac:dyDescent="0.25">
      <c r="A269" s="44"/>
      <c r="B269" s="47">
        <f>J254</f>
        <v>4798.6720196200849</v>
      </c>
      <c r="C269" s="4" t="s">
        <v>2</v>
      </c>
    </row>
    <row r="270" spans="1:6" x14ac:dyDescent="0.25">
      <c r="A270" s="44"/>
      <c r="B270" s="65">
        <f>B221</f>
        <v>7.2592113442181944E-2</v>
      </c>
      <c r="C270" s="4"/>
    </row>
    <row r="271" spans="1:6" x14ac:dyDescent="0.25">
      <c r="A271" s="44"/>
      <c r="B271" s="65">
        <v>5.5980000000000002E-2</v>
      </c>
      <c r="C271" s="4"/>
    </row>
    <row r="275" spans="1:19" x14ac:dyDescent="0.25">
      <c r="A275" s="130" t="s">
        <v>17</v>
      </c>
      <c r="B275" s="130"/>
      <c r="C275" s="130"/>
      <c r="E275" s="2" t="s">
        <v>3</v>
      </c>
      <c r="F275" s="1" t="s">
        <v>27</v>
      </c>
      <c r="N275" s="12"/>
      <c r="O275" s="11"/>
      <c r="P275" s="11"/>
      <c r="Q275" s="11"/>
      <c r="R275" s="11"/>
      <c r="S275" s="16"/>
    </row>
    <row r="276" spans="1:19" x14ac:dyDescent="0.25">
      <c r="A276" s="44" t="s">
        <v>23</v>
      </c>
      <c r="B276" s="47">
        <f>F294</f>
        <v>4714.228804474481</v>
      </c>
      <c r="C276" s="4" t="s">
        <v>2</v>
      </c>
      <c r="H276" s="12"/>
      <c r="I276" s="11"/>
      <c r="J276" s="11"/>
      <c r="K276" s="11"/>
      <c r="L276" s="16"/>
      <c r="N276" s="13"/>
      <c r="O276" s="5"/>
      <c r="P276" s="5"/>
      <c r="Q276" s="5"/>
      <c r="R276" s="5"/>
      <c r="S276" s="8"/>
    </row>
    <row r="277" spans="1:19" x14ac:dyDescent="0.25">
      <c r="A277" s="44" t="s">
        <v>24</v>
      </c>
      <c r="B277" s="47">
        <f>P298</f>
        <v>84.443215145603972</v>
      </c>
      <c r="C277" s="4" t="s">
        <v>2</v>
      </c>
      <c r="H277" s="13"/>
      <c r="I277" s="5"/>
      <c r="J277" s="5"/>
      <c r="K277" s="5"/>
      <c r="L277" s="8"/>
      <c r="N277" s="13"/>
      <c r="O277" s="5"/>
      <c r="P277" s="5"/>
      <c r="Q277" s="5"/>
      <c r="R277" s="5"/>
      <c r="S277" s="8"/>
    </row>
    <row r="278" spans="1:19" x14ac:dyDescent="0.25">
      <c r="A278" s="44"/>
      <c r="B278" s="47">
        <f>I298</f>
        <v>0.67076184274269612</v>
      </c>
      <c r="C278" s="50"/>
      <c r="H278" s="13"/>
      <c r="I278" s="5"/>
      <c r="J278" s="5"/>
      <c r="K278" s="5"/>
      <c r="L278" s="8"/>
      <c r="N278" s="13"/>
      <c r="O278" s="5"/>
      <c r="P278" s="5"/>
      <c r="Q278" s="5"/>
      <c r="R278" s="5"/>
      <c r="S278" s="8"/>
    </row>
    <row r="279" spans="1:19" x14ac:dyDescent="0.25">
      <c r="A279" s="44"/>
      <c r="B279" s="47">
        <f>I301</f>
        <v>8.181596948241375E-2</v>
      </c>
      <c r="C279" s="50"/>
      <c r="H279" s="13"/>
      <c r="I279" s="5"/>
      <c r="J279" s="5"/>
      <c r="K279" s="5"/>
      <c r="L279" s="8"/>
      <c r="N279" s="13"/>
      <c r="O279" s="5"/>
      <c r="P279" s="5"/>
      <c r="Q279" s="5"/>
      <c r="R279" s="5"/>
      <c r="S279" s="8"/>
    </row>
    <row r="280" spans="1:19" x14ac:dyDescent="0.25">
      <c r="A280" s="44"/>
      <c r="B280" s="47">
        <f>I304</f>
        <v>0.19141849864043542</v>
      </c>
      <c r="C280" s="50"/>
      <c r="H280" s="13"/>
      <c r="I280" s="5"/>
      <c r="J280" s="5"/>
      <c r="K280" s="5"/>
      <c r="L280" s="8"/>
      <c r="N280" s="13"/>
      <c r="O280" s="5"/>
      <c r="P280" s="5"/>
      <c r="Q280" s="5"/>
      <c r="R280" s="5"/>
      <c r="S280" s="8"/>
    </row>
    <row r="281" spans="1:19" x14ac:dyDescent="0.25">
      <c r="A281" s="44"/>
      <c r="B281" s="47">
        <f>G309</f>
        <v>5.6003689134454693E-2</v>
      </c>
      <c r="C281" s="50"/>
      <c r="H281" s="13"/>
      <c r="I281" s="18">
        <f>B269</f>
        <v>4798.6720196200849</v>
      </c>
      <c r="J281" s="5"/>
      <c r="K281" s="5"/>
      <c r="L281" s="8"/>
      <c r="N281" s="13"/>
      <c r="O281" s="5"/>
      <c r="P281" s="5"/>
      <c r="Q281" s="5"/>
      <c r="R281" s="5"/>
      <c r="S281" s="8"/>
    </row>
    <row r="282" spans="1:19" x14ac:dyDescent="0.25">
      <c r="H282" s="15"/>
      <c r="I282" s="10"/>
      <c r="J282" s="10"/>
      <c r="K282" s="10"/>
      <c r="L282" s="9"/>
      <c r="N282" s="15"/>
      <c r="O282" s="10"/>
      <c r="P282" s="10"/>
      <c r="Q282" s="10"/>
      <c r="R282" s="10"/>
      <c r="S282" s="9"/>
    </row>
    <row r="284" spans="1:19" x14ac:dyDescent="0.25">
      <c r="N284" s="12"/>
      <c r="O284" s="11"/>
      <c r="P284" s="11"/>
      <c r="Q284" s="11"/>
      <c r="R284" s="16"/>
    </row>
    <row r="285" spans="1:19" x14ac:dyDescent="0.25">
      <c r="E285" s="12"/>
      <c r="F285" s="11"/>
      <c r="G285" s="11"/>
      <c r="H285" s="11"/>
      <c r="I285" s="11"/>
      <c r="J285" s="16"/>
      <c r="N285" s="13"/>
      <c r="O285" s="5"/>
      <c r="P285" s="5"/>
      <c r="Q285" s="5"/>
      <c r="R285" s="8"/>
    </row>
    <row r="286" spans="1:19" x14ac:dyDescent="0.25">
      <c r="E286" s="13"/>
      <c r="F286" s="18">
        <f>I281</f>
        <v>4798.6720196200849</v>
      </c>
      <c r="G286" s="5"/>
      <c r="H286" s="5"/>
      <c r="I286" s="5"/>
      <c r="J286" s="80" t="s">
        <v>12</v>
      </c>
      <c r="N286" s="13"/>
      <c r="O286" s="5"/>
      <c r="P286" s="5"/>
      <c r="Q286" s="5"/>
      <c r="R286" s="8"/>
    </row>
    <row r="287" spans="1:19" x14ac:dyDescent="0.25">
      <c r="E287" s="13"/>
      <c r="F287" s="5"/>
      <c r="G287" s="5"/>
      <c r="H287" s="5"/>
      <c r="I287" s="5"/>
      <c r="J287" s="8"/>
      <c r="N287" s="74">
        <f>I281</f>
        <v>4798.6720196200849</v>
      </c>
      <c r="O287" s="75">
        <f>B270</f>
        <v>7.2592113442181944E-2</v>
      </c>
      <c r="P287" s="5"/>
      <c r="Q287" s="76">
        <f>B271</f>
        <v>5.5980000000000002E-2</v>
      </c>
      <c r="R287" s="8"/>
    </row>
    <row r="288" spans="1:19" x14ac:dyDescent="0.25">
      <c r="E288" s="15"/>
      <c r="F288" s="21">
        <f>O288</f>
        <v>348.34574362008556</v>
      </c>
      <c r="G288" s="10"/>
      <c r="H288" s="78">
        <f>Q288</f>
        <v>5.5980000000000002E-2</v>
      </c>
      <c r="I288" s="10"/>
      <c r="J288" s="80" t="s">
        <v>28</v>
      </c>
      <c r="N288" s="15"/>
      <c r="O288" s="21">
        <f>O287*N287</f>
        <v>348.34574362008556</v>
      </c>
      <c r="P288" s="10"/>
      <c r="Q288" s="77">
        <f>Q287</f>
        <v>5.5980000000000002E-2</v>
      </c>
      <c r="R288" s="9"/>
    </row>
    <row r="289" spans="5:18" x14ac:dyDescent="0.25">
      <c r="E289" s="81">
        <f>F286</f>
        <v>4798.6720196200849</v>
      </c>
      <c r="F289" s="18">
        <f>F288</f>
        <v>348.34574362008556</v>
      </c>
      <c r="G289" s="5"/>
      <c r="H289" s="76">
        <f>H288</f>
        <v>5.5980000000000002E-2</v>
      </c>
      <c r="I289" s="5"/>
      <c r="J289" s="8"/>
      <c r="Q289" s="34"/>
    </row>
    <row r="290" spans="5:18" x14ac:dyDescent="0.25">
      <c r="E290" s="13"/>
      <c r="F290" s="5"/>
      <c r="G290" s="5"/>
      <c r="H290" s="5"/>
      <c r="I290" s="5"/>
      <c r="J290" s="8"/>
      <c r="O290" s="12"/>
      <c r="P290" s="11"/>
      <c r="Q290" s="11"/>
      <c r="R290" s="16"/>
    </row>
    <row r="291" spans="5:18" x14ac:dyDescent="0.25">
      <c r="E291" s="82">
        <f>E289</f>
        <v>4798.6720196200849</v>
      </c>
      <c r="F291" s="62">
        <f>F289</f>
        <v>348.34574362008556</v>
      </c>
      <c r="G291" s="5"/>
      <c r="H291" s="5"/>
      <c r="I291" s="5"/>
      <c r="J291" s="8"/>
      <c r="O291" s="13"/>
      <c r="P291" s="5"/>
      <c r="Q291" s="5"/>
      <c r="R291" s="8"/>
    </row>
    <row r="292" spans="5:18" x14ac:dyDescent="0.25">
      <c r="E292" s="13">
        <v>1</v>
      </c>
      <c r="F292" s="24">
        <f>H289</f>
        <v>5.5980000000000002E-2</v>
      </c>
      <c r="G292" s="5"/>
      <c r="H292" s="5"/>
      <c r="I292" s="5"/>
      <c r="J292" s="8"/>
      <c r="O292" s="66">
        <f>I281</f>
        <v>4798.6720196200849</v>
      </c>
      <c r="P292" s="5"/>
      <c r="Q292" s="5"/>
      <c r="R292" s="8"/>
    </row>
    <row r="293" spans="5:18" x14ac:dyDescent="0.25">
      <c r="E293" s="13"/>
      <c r="F293" s="5"/>
      <c r="G293" s="5"/>
      <c r="H293" s="5"/>
      <c r="I293" s="5"/>
      <c r="J293" s="8"/>
      <c r="O293" s="13"/>
      <c r="P293" s="5"/>
      <c r="Q293" s="5"/>
      <c r="R293" s="8"/>
    </row>
    <row r="294" spans="5:18" x14ac:dyDescent="0.25">
      <c r="E294" s="13"/>
      <c r="F294" s="79">
        <f>(E291-F291)/(E292-F292)</f>
        <v>4714.228804474481</v>
      </c>
      <c r="G294" s="5"/>
      <c r="H294" s="5"/>
      <c r="I294" s="5"/>
      <c r="J294" s="8"/>
      <c r="O294" s="83">
        <f>O292</f>
        <v>4798.6720196200849</v>
      </c>
      <c r="P294" s="5"/>
      <c r="Q294" s="18">
        <f>F294</f>
        <v>4714.228804474481</v>
      </c>
      <c r="R294" s="8"/>
    </row>
    <row r="295" spans="5:18" x14ac:dyDescent="0.25">
      <c r="E295" s="15"/>
      <c r="F295" s="10"/>
      <c r="G295" s="10"/>
      <c r="H295" s="10"/>
      <c r="I295" s="10"/>
      <c r="J295" s="9"/>
      <c r="O295" s="13"/>
      <c r="P295" s="5"/>
      <c r="Q295" s="5"/>
      <c r="R295" s="8"/>
    </row>
    <row r="296" spans="5:18" x14ac:dyDescent="0.25">
      <c r="O296" s="13"/>
      <c r="P296" s="60">
        <f>O294</f>
        <v>4798.6720196200849</v>
      </c>
      <c r="Q296" s="142">
        <f>Q294</f>
        <v>4714.228804474481</v>
      </c>
      <c r="R296" s="143"/>
    </row>
    <row r="297" spans="5:18" x14ac:dyDescent="0.25">
      <c r="F297" s="12"/>
      <c r="G297" s="11"/>
      <c r="H297" s="11"/>
      <c r="I297" s="16"/>
      <c r="O297" s="13"/>
      <c r="P297" s="5"/>
      <c r="Q297" s="5"/>
      <c r="R297" s="8"/>
    </row>
    <row r="298" spans="5:18" x14ac:dyDescent="0.25">
      <c r="F298" s="13"/>
      <c r="G298" s="87">
        <f>B21</f>
        <v>3293.88</v>
      </c>
      <c r="H298" s="17">
        <f>B22</f>
        <v>0.96</v>
      </c>
      <c r="I298" s="8">
        <f>(G298*H298)/G299</f>
        <v>0.67076184274269612</v>
      </c>
      <c r="O298" s="13"/>
      <c r="P298" s="79">
        <f>P296-Q296</f>
        <v>84.443215145603972</v>
      </c>
      <c r="Q298" s="5"/>
      <c r="R298" s="8"/>
    </row>
    <row r="299" spans="5:18" x14ac:dyDescent="0.25">
      <c r="F299" s="13"/>
      <c r="G299" s="135">
        <f>F294</f>
        <v>4714.228804474481</v>
      </c>
      <c r="H299" s="136"/>
      <c r="I299" s="8"/>
      <c r="O299" s="15"/>
      <c r="P299" s="10"/>
      <c r="Q299" s="10"/>
      <c r="R299" s="9"/>
    </row>
    <row r="300" spans="5:18" x14ac:dyDescent="0.25">
      <c r="F300" s="13"/>
      <c r="G300" s="5"/>
      <c r="H300" s="5"/>
      <c r="I300" s="8"/>
    </row>
    <row r="301" spans="5:18" x14ac:dyDescent="0.25">
      <c r="F301" s="13"/>
      <c r="G301" s="87">
        <f>B23</f>
        <v>401.77</v>
      </c>
      <c r="H301" s="17">
        <f>B24</f>
        <v>0.96</v>
      </c>
      <c r="I301" s="8">
        <f>(G301*H301)/G302</f>
        <v>8.181596948241375E-2</v>
      </c>
    </row>
    <row r="302" spans="5:18" x14ac:dyDescent="0.25">
      <c r="F302" s="13"/>
      <c r="G302" s="135">
        <f>F294</f>
        <v>4714.228804474481</v>
      </c>
      <c r="H302" s="136"/>
      <c r="I302" s="8"/>
    </row>
    <row r="303" spans="5:18" x14ac:dyDescent="0.25">
      <c r="F303" s="13"/>
      <c r="G303" s="5"/>
      <c r="H303" s="5"/>
      <c r="I303" s="8"/>
    </row>
    <row r="304" spans="5:18" x14ac:dyDescent="0.25">
      <c r="F304" s="13"/>
      <c r="G304" s="87">
        <f>B25</f>
        <v>959.99</v>
      </c>
      <c r="H304" s="17">
        <f>B26</f>
        <v>0.94</v>
      </c>
      <c r="I304" s="8">
        <f>(G304*H304)/G305</f>
        <v>0.19141849864043542</v>
      </c>
    </row>
    <row r="305" spans="6:9" x14ac:dyDescent="0.25">
      <c r="F305" s="13"/>
      <c r="G305" s="135">
        <f>F294</f>
        <v>4714.228804474481</v>
      </c>
      <c r="H305" s="136"/>
      <c r="I305" s="8"/>
    </row>
    <row r="306" spans="6:9" x14ac:dyDescent="0.25">
      <c r="F306" s="13"/>
      <c r="G306" s="5"/>
      <c r="H306" s="5"/>
      <c r="I306" s="8"/>
    </row>
    <row r="307" spans="6:9" x14ac:dyDescent="0.25">
      <c r="F307" s="13"/>
      <c r="H307" s="5"/>
      <c r="I307" s="8"/>
    </row>
    <row r="308" spans="6:9" x14ac:dyDescent="0.25">
      <c r="F308" s="13"/>
      <c r="G308" s="7">
        <f>I298</f>
        <v>0.67076184274269612</v>
      </c>
      <c r="H308" s="5">
        <f>I301</f>
        <v>8.181596948241375E-2</v>
      </c>
      <c r="I308" s="8">
        <f>I304</f>
        <v>0.19141849864043542</v>
      </c>
    </row>
    <row r="309" spans="6:9" x14ac:dyDescent="0.25">
      <c r="F309" s="15"/>
      <c r="G309" s="10">
        <f>1-G308-H308-I308</f>
        <v>5.6003689134454693E-2</v>
      </c>
      <c r="H309" s="10"/>
      <c r="I309" s="9"/>
    </row>
    <row r="323" spans="1:12" x14ac:dyDescent="0.25">
      <c r="E323" s="2" t="s">
        <v>1</v>
      </c>
      <c r="F323" s="1" t="s">
        <v>0</v>
      </c>
    </row>
    <row r="325" spans="1:12" x14ac:dyDescent="0.25">
      <c r="A325" s="130" t="s">
        <v>16</v>
      </c>
      <c r="B325" s="130"/>
      <c r="C325" s="130"/>
    </row>
    <row r="326" spans="1:12" x14ac:dyDescent="0.25">
      <c r="A326" s="44"/>
      <c r="B326" s="47">
        <f>F294</f>
        <v>4714.228804474481</v>
      </c>
      <c r="C326" s="50" t="s">
        <v>2</v>
      </c>
    </row>
    <row r="327" spans="1:12" x14ac:dyDescent="0.25">
      <c r="A327" s="44" t="s">
        <v>29</v>
      </c>
      <c r="B327" s="90">
        <v>6.0089999999999998E-2</v>
      </c>
      <c r="C327" s="50"/>
    </row>
    <row r="328" spans="1:12" x14ac:dyDescent="0.25">
      <c r="A328" s="88"/>
      <c r="B328" s="89"/>
      <c r="C328" s="17"/>
    </row>
    <row r="329" spans="1:12" x14ac:dyDescent="0.25">
      <c r="A329" s="5"/>
      <c r="B329" s="5"/>
      <c r="C329" s="5"/>
    </row>
    <row r="330" spans="1:12" x14ac:dyDescent="0.25">
      <c r="A330" s="131" t="s">
        <v>17</v>
      </c>
      <c r="B330" s="132"/>
      <c r="C330" s="133"/>
    </row>
    <row r="331" spans="1:12" x14ac:dyDescent="0.25">
      <c r="A331" s="44" t="s">
        <v>23</v>
      </c>
      <c r="B331" s="47">
        <f>J345</f>
        <v>4430.9507956136094</v>
      </c>
      <c r="C331" s="50" t="s">
        <v>2</v>
      </c>
    </row>
    <row r="332" spans="1:12" x14ac:dyDescent="0.25">
      <c r="A332" s="44" t="s">
        <v>29</v>
      </c>
      <c r="B332" s="47">
        <f>B327*B326</f>
        <v>283.27800886087152</v>
      </c>
      <c r="C332" s="50" t="s">
        <v>2</v>
      </c>
    </row>
    <row r="333" spans="1:12" x14ac:dyDescent="0.25">
      <c r="E333" s="2" t="s">
        <v>3</v>
      </c>
      <c r="F333" s="2" t="s">
        <v>4</v>
      </c>
    </row>
    <row r="334" spans="1:12" x14ac:dyDescent="0.25">
      <c r="H334" s="12"/>
      <c r="I334" s="11"/>
      <c r="J334" s="11"/>
      <c r="K334" s="11"/>
      <c r="L334" s="16"/>
    </row>
    <row r="335" spans="1:12" x14ac:dyDescent="0.25">
      <c r="H335" s="13"/>
      <c r="I335" s="5"/>
      <c r="J335" s="5"/>
      <c r="K335" s="5"/>
      <c r="L335" s="8"/>
    </row>
    <row r="336" spans="1:12" x14ac:dyDescent="0.25">
      <c r="H336" s="13"/>
      <c r="I336" s="5"/>
      <c r="J336" s="5"/>
      <c r="K336" s="5"/>
      <c r="L336" s="8"/>
    </row>
    <row r="337" spans="8:12" x14ac:dyDescent="0.25">
      <c r="H337" s="13"/>
      <c r="I337" s="5"/>
      <c r="J337" s="5"/>
      <c r="K337" s="5"/>
      <c r="L337" s="8"/>
    </row>
    <row r="338" spans="8:12" x14ac:dyDescent="0.25">
      <c r="H338" s="13"/>
      <c r="I338" s="5"/>
      <c r="J338" s="5"/>
      <c r="K338" s="5"/>
      <c r="L338" s="8"/>
    </row>
    <row r="339" spans="8:12" x14ac:dyDescent="0.25">
      <c r="H339" s="83">
        <f>B326</f>
        <v>4714.228804474481</v>
      </c>
      <c r="I339" s="29">
        <f>B327</f>
        <v>6.0089999999999998E-2</v>
      </c>
      <c r="J339" s="75">
        <f>B326</f>
        <v>4714.228804474481</v>
      </c>
      <c r="K339" s="5"/>
      <c r="L339" s="8"/>
    </row>
    <row r="340" spans="8:12" x14ac:dyDescent="0.25">
      <c r="H340" s="13"/>
      <c r="I340" s="5"/>
      <c r="J340" s="5"/>
      <c r="K340" s="5"/>
      <c r="L340" s="8"/>
    </row>
    <row r="341" spans="8:12" x14ac:dyDescent="0.25">
      <c r="H341" s="83">
        <f>H339</f>
        <v>4714.228804474481</v>
      </c>
      <c r="I341" s="137">
        <f>I339*J339</f>
        <v>283.27800886087152</v>
      </c>
      <c r="J341" s="137"/>
      <c r="K341" s="5"/>
      <c r="L341" s="8"/>
    </row>
    <row r="342" spans="8:12" x14ac:dyDescent="0.25">
      <c r="H342" s="13"/>
      <c r="I342" s="5"/>
      <c r="J342" s="5"/>
      <c r="K342" s="5"/>
      <c r="L342" s="8"/>
    </row>
    <row r="343" spans="8:12" x14ac:dyDescent="0.25">
      <c r="H343" s="13"/>
      <c r="I343" s="18">
        <f>H341</f>
        <v>4714.228804474481</v>
      </c>
      <c r="J343" s="5"/>
      <c r="K343" s="59">
        <f>I341</f>
        <v>283.27800886087152</v>
      </c>
      <c r="L343" s="8"/>
    </row>
    <row r="344" spans="8:12" x14ac:dyDescent="0.25">
      <c r="H344" s="13"/>
      <c r="I344" s="5"/>
      <c r="J344" s="5"/>
      <c r="K344" s="5"/>
      <c r="L344" s="8"/>
    </row>
    <row r="345" spans="8:12" x14ac:dyDescent="0.25">
      <c r="H345" s="13"/>
      <c r="I345" s="5"/>
      <c r="J345" s="18">
        <f>I343-K343</f>
        <v>4430.9507956136094</v>
      </c>
      <c r="K345" s="5"/>
      <c r="L345" s="8"/>
    </row>
    <row r="346" spans="8:12" x14ac:dyDescent="0.25">
      <c r="H346" s="15"/>
      <c r="I346" s="10"/>
      <c r="J346" s="10"/>
      <c r="K346" s="10"/>
      <c r="L346" s="9"/>
    </row>
    <row r="360" spans="1:6" x14ac:dyDescent="0.25">
      <c r="E360" s="2" t="s">
        <v>1</v>
      </c>
      <c r="F360" s="1" t="s">
        <v>4</v>
      </c>
    </row>
    <row r="363" spans="1:6" x14ac:dyDescent="0.25">
      <c r="A363" s="130" t="s">
        <v>16</v>
      </c>
      <c r="B363" s="130"/>
      <c r="C363" s="130"/>
    </row>
    <row r="364" spans="1:6" x14ac:dyDescent="0.25">
      <c r="A364" s="44"/>
      <c r="B364" s="47">
        <f>J345</f>
        <v>4430.9507956136094</v>
      </c>
      <c r="C364" s="50" t="s">
        <v>2</v>
      </c>
    </row>
    <row r="365" spans="1:6" x14ac:dyDescent="0.25">
      <c r="A365" s="44" t="s">
        <v>31</v>
      </c>
      <c r="B365" s="90">
        <v>0.18809999999999999</v>
      </c>
      <c r="C365" s="50"/>
    </row>
    <row r="366" spans="1:6" x14ac:dyDescent="0.25">
      <c r="A366" s="44"/>
      <c r="B366" s="90">
        <f>G309</f>
        <v>5.6003689134454693E-2</v>
      </c>
      <c r="C366" s="50"/>
    </row>
    <row r="368" spans="1:6" x14ac:dyDescent="0.25">
      <c r="A368" s="131" t="s">
        <v>17</v>
      </c>
      <c r="B368" s="132"/>
      <c r="C368" s="133"/>
    </row>
    <row r="369" spans="1:19" x14ac:dyDescent="0.25">
      <c r="A369" s="44" t="s">
        <v>23</v>
      </c>
      <c r="B369" s="47">
        <f>H379</f>
        <v>4430.9507956136094</v>
      </c>
      <c r="C369" s="50" t="s">
        <v>2</v>
      </c>
      <c r="E369" s="2" t="s">
        <v>3</v>
      </c>
      <c r="F369" s="2" t="s">
        <v>30</v>
      </c>
    </row>
    <row r="370" spans="1:19" x14ac:dyDescent="0.25">
      <c r="A370" s="44" t="s">
        <v>32</v>
      </c>
      <c r="B370" s="47">
        <f>I377</f>
        <v>46.676938053483298</v>
      </c>
      <c r="C370" s="50" t="s">
        <v>2</v>
      </c>
      <c r="G370" s="12"/>
      <c r="H370" s="11"/>
      <c r="I370" s="11"/>
      <c r="J370" s="11"/>
      <c r="K370" s="16"/>
      <c r="M370" s="12"/>
      <c r="N370" s="11"/>
      <c r="O370" s="11"/>
      <c r="P370" s="11"/>
      <c r="Q370" s="11"/>
      <c r="R370" s="16"/>
    </row>
    <row r="371" spans="1:19" x14ac:dyDescent="0.25">
      <c r="A371" s="44"/>
      <c r="B371" s="90">
        <f>O384</f>
        <v>4.5953482701978535E-2</v>
      </c>
      <c r="C371" s="50"/>
      <c r="G371" s="13"/>
      <c r="H371" s="5"/>
      <c r="I371" s="5"/>
      <c r="J371" s="5"/>
      <c r="K371" s="8"/>
      <c r="M371" s="13"/>
      <c r="N371" s="5"/>
      <c r="O371" s="87">
        <f>B364</f>
        <v>4430.9507956136094</v>
      </c>
      <c r="P371" s="29">
        <f>B366</f>
        <v>5.6003689134454693E-2</v>
      </c>
      <c r="Q371" s="5"/>
      <c r="R371" s="8"/>
    </row>
    <row r="372" spans="1:19" x14ac:dyDescent="0.25">
      <c r="G372" s="13"/>
      <c r="H372" s="5"/>
      <c r="I372" s="5"/>
      <c r="J372" s="5"/>
      <c r="K372" s="8"/>
      <c r="M372" s="13"/>
      <c r="N372" s="5"/>
      <c r="O372" s="5"/>
      <c r="P372" s="5"/>
      <c r="Q372" s="5"/>
      <c r="R372" s="8"/>
    </row>
    <row r="373" spans="1:19" x14ac:dyDescent="0.25">
      <c r="G373" s="13"/>
      <c r="H373" s="5"/>
      <c r="I373" s="5"/>
      <c r="J373" s="5"/>
      <c r="K373" s="8"/>
      <c r="M373" s="13"/>
      <c r="N373" s="5"/>
      <c r="O373" s="5">
        <f>O371*P371</f>
        <v>248.14959092760927</v>
      </c>
      <c r="P373" s="5"/>
      <c r="Q373" s="5"/>
      <c r="R373" s="8"/>
    </row>
    <row r="374" spans="1:19" x14ac:dyDescent="0.25">
      <c r="G374" s="13"/>
      <c r="H374" s="5"/>
      <c r="I374" s="5"/>
      <c r="J374" s="5"/>
      <c r="K374" s="8"/>
      <c r="M374" s="15"/>
      <c r="N374" s="10"/>
      <c r="O374" s="10"/>
      <c r="P374" s="10"/>
      <c r="Q374" s="10"/>
      <c r="R374" s="9"/>
    </row>
    <row r="375" spans="1:19" x14ac:dyDescent="0.25">
      <c r="G375" s="83">
        <f>B364</f>
        <v>4430.9507956136094</v>
      </c>
      <c r="H375" s="18">
        <f>B365</f>
        <v>0.18809999999999999</v>
      </c>
      <c r="I375" s="5">
        <f>O373</f>
        <v>248.14959092760927</v>
      </c>
      <c r="J375" s="5"/>
      <c r="K375" s="8"/>
    </row>
    <row r="376" spans="1:19" x14ac:dyDescent="0.25">
      <c r="G376" s="13"/>
      <c r="H376" s="5"/>
      <c r="I376" s="5"/>
      <c r="J376" s="5"/>
      <c r="K376" s="8"/>
    </row>
    <row r="377" spans="1:19" x14ac:dyDescent="0.25">
      <c r="G377" s="66">
        <f>G375</f>
        <v>4430.9507956136094</v>
      </c>
      <c r="H377" s="5"/>
      <c r="I377" s="5">
        <f>H375*I375</f>
        <v>46.676938053483298</v>
      </c>
      <c r="J377" s="5"/>
      <c r="K377" s="8"/>
      <c r="M377" s="12"/>
      <c r="N377" s="11"/>
      <c r="O377" s="11"/>
      <c r="P377" s="11"/>
      <c r="Q377" s="11"/>
      <c r="R377" s="11"/>
      <c r="S377" s="16"/>
    </row>
    <row r="378" spans="1:19" x14ac:dyDescent="0.25">
      <c r="G378" s="13"/>
      <c r="H378" s="5"/>
      <c r="I378" s="5"/>
      <c r="J378" s="5"/>
      <c r="K378" s="8"/>
      <c r="M378" s="13"/>
      <c r="N378" s="5"/>
      <c r="O378" s="5"/>
      <c r="P378" s="5"/>
      <c r="Q378" s="5"/>
      <c r="R378" s="5"/>
      <c r="S378" s="8"/>
    </row>
    <row r="379" spans="1:19" x14ac:dyDescent="0.25">
      <c r="G379" s="13"/>
      <c r="H379" s="18">
        <f>G377</f>
        <v>4430.9507956136094</v>
      </c>
      <c r="I379" s="5"/>
      <c r="J379" s="5">
        <f>I377</f>
        <v>46.676938053483298</v>
      </c>
      <c r="K379" s="8"/>
      <c r="M379" s="13"/>
      <c r="N379" s="5">
        <f>O373</f>
        <v>248.14959092760927</v>
      </c>
      <c r="O379" s="5"/>
      <c r="P379" s="18">
        <f>I377</f>
        <v>46.676938053483298</v>
      </c>
      <c r="Q379" s="5"/>
      <c r="R379" s="18">
        <f>H381</f>
        <v>4384.2738575601261</v>
      </c>
      <c r="S379" s="8"/>
    </row>
    <row r="380" spans="1:19" x14ac:dyDescent="0.25">
      <c r="G380" s="13"/>
      <c r="H380" s="18"/>
      <c r="I380" s="5"/>
      <c r="J380" s="5"/>
      <c r="K380" s="8"/>
      <c r="M380" s="13"/>
      <c r="N380" s="5"/>
      <c r="O380" s="5"/>
      <c r="P380" s="5"/>
      <c r="Q380" s="5"/>
      <c r="R380" s="5"/>
      <c r="S380" s="8"/>
    </row>
    <row r="381" spans="1:19" x14ac:dyDescent="0.25">
      <c r="G381" s="13"/>
      <c r="H381" s="18">
        <f>H379-J379</f>
        <v>4384.2738575601261</v>
      </c>
      <c r="I381" s="5"/>
      <c r="J381" s="5"/>
      <c r="K381" s="8"/>
      <c r="M381" s="13"/>
      <c r="N381" s="5"/>
      <c r="O381" s="10">
        <f>N379</f>
        <v>248.14959092760927</v>
      </c>
      <c r="P381" s="134">
        <f>P379</f>
        <v>46.676938053483298</v>
      </c>
      <c r="Q381" s="134"/>
      <c r="R381" s="5"/>
      <c r="S381" s="8"/>
    </row>
    <row r="382" spans="1:19" x14ac:dyDescent="0.25">
      <c r="G382" s="15"/>
      <c r="H382" s="10"/>
      <c r="I382" s="10"/>
      <c r="J382" s="10"/>
      <c r="K382" s="9"/>
      <c r="M382" s="13"/>
      <c r="N382" s="5"/>
      <c r="O382" s="135">
        <f>R379</f>
        <v>4384.2738575601261</v>
      </c>
      <c r="P382" s="136"/>
      <c r="Q382" s="136"/>
      <c r="R382" s="5"/>
      <c r="S382" s="8"/>
    </row>
    <row r="383" spans="1:19" x14ac:dyDescent="0.25">
      <c r="M383" s="13"/>
      <c r="N383" s="5"/>
      <c r="O383" s="5"/>
      <c r="P383" s="5"/>
      <c r="Q383" s="5"/>
      <c r="R383" s="5"/>
      <c r="S383" s="8"/>
    </row>
    <row r="384" spans="1:19" x14ac:dyDescent="0.25">
      <c r="M384" s="15"/>
      <c r="N384" s="10"/>
      <c r="O384" s="77">
        <f>(O381-P381)/O382</f>
        <v>4.5953482701978535E-2</v>
      </c>
      <c r="P384" s="10"/>
      <c r="Q384" s="10"/>
      <c r="R384" s="10"/>
      <c r="S384" s="9"/>
    </row>
    <row r="400" spans="4:6" x14ac:dyDescent="0.25">
      <c r="D400" s="2"/>
      <c r="E400" s="2" t="s">
        <v>1</v>
      </c>
      <c r="F400" s="1" t="s">
        <v>0</v>
      </c>
    </row>
    <row r="403" spans="1:18" x14ac:dyDescent="0.25">
      <c r="A403" s="130" t="s">
        <v>16</v>
      </c>
      <c r="B403" s="130"/>
      <c r="C403" s="130"/>
    </row>
    <row r="404" spans="1:18" x14ac:dyDescent="0.25">
      <c r="A404" s="44"/>
      <c r="B404" s="47">
        <f>H381</f>
        <v>4384.2738575601261</v>
      </c>
      <c r="C404" s="50" t="s">
        <v>2</v>
      </c>
    </row>
    <row r="405" spans="1:18" x14ac:dyDescent="0.25">
      <c r="A405" s="44" t="s">
        <v>31</v>
      </c>
      <c r="B405" s="90">
        <v>0.78139999999999998</v>
      </c>
      <c r="C405" s="50"/>
    </row>
    <row r="406" spans="1:18" x14ac:dyDescent="0.25">
      <c r="A406" s="44" t="s">
        <v>29</v>
      </c>
      <c r="B406" s="90">
        <v>5.0899999999999999E-3</v>
      </c>
      <c r="C406" s="50"/>
    </row>
    <row r="407" spans="1:18" x14ac:dyDescent="0.25">
      <c r="A407" s="44"/>
      <c r="B407" s="90">
        <f>O384</f>
        <v>4.5953482701978535E-2</v>
      </c>
      <c r="C407" s="50"/>
    </row>
    <row r="409" spans="1:18" x14ac:dyDescent="0.25">
      <c r="A409" s="131" t="s">
        <v>17</v>
      </c>
      <c r="B409" s="132"/>
      <c r="C409" s="133"/>
    </row>
    <row r="410" spans="1:18" x14ac:dyDescent="0.25">
      <c r="A410" s="44" t="s">
        <v>23</v>
      </c>
      <c r="B410" s="47">
        <f>I423</f>
        <v>4204.5271726693036</v>
      </c>
      <c r="C410" s="50" t="s">
        <v>2</v>
      </c>
      <c r="E410" s="2" t="s">
        <v>3</v>
      </c>
      <c r="F410" s="1" t="s">
        <v>4</v>
      </c>
    </row>
    <row r="411" spans="1:18" x14ac:dyDescent="0.25">
      <c r="A411" s="44" t="s">
        <v>32</v>
      </c>
      <c r="B411" s="47">
        <f>H419</f>
        <v>157.43073095584202</v>
      </c>
      <c r="C411" s="50" t="s">
        <v>2</v>
      </c>
    </row>
    <row r="412" spans="1:18" x14ac:dyDescent="0.25">
      <c r="A412" s="44" t="s">
        <v>24</v>
      </c>
      <c r="B412" s="47">
        <f>J419</f>
        <v>22.315953934981042</v>
      </c>
      <c r="C412" s="50" t="s">
        <v>2</v>
      </c>
      <c r="G412" s="12"/>
      <c r="H412" s="11"/>
      <c r="I412" s="11"/>
      <c r="J412" s="11"/>
      <c r="K412" s="11"/>
      <c r="L412" s="11"/>
      <c r="M412" s="16"/>
      <c r="N412" s="11"/>
      <c r="O412" s="11"/>
      <c r="P412" s="11"/>
      <c r="Q412" s="11"/>
      <c r="R412" s="16"/>
    </row>
    <row r="413" spans="1:18" x14ac:dyDescent="0.25">
      <c r="G413" s="13"/>
      <c r="H413" s="5"/>
      <c r="I413" s="5"/>
      <c r="J413" s="5"/>
      <c r="K413" s="5"/>
      <c r="L413" s="5"/>
      <c r="M413" s="8"/>
      <c r="N413" s="5"/>
      <c r="O413" s="5"/>
      <c r="P413" s="60">
        <f>B404</f>
        <v>4384.2738575601261</v>
      </c>
      <c r="Q413" s="127">
        <f>B407</f>
        <v>4.5953482701978535E-2</v>
      </c>
      <c r="R413" s="129"/>
    </row>
    <row r="414" spans="1:18" x14ac:dyDescent="0.25">
      <c r="G414" s="13"/>
      <c r="H414" s="5"/>
      <c r="I414" s="5"/>
      <c r="J414" s="5"/>
      <c r="K414" s="5"/>
      <c r="L414" s="5"/>
      <c r="M414" s="8"/>
      <c r="N414" s="5"/>
      <c r="O414" s="5"/>
      <c r="P414" s="91">
        <f>P413*Q413</f>
        <v>201.47265287412597</v>
      </c>
      <c r="Q414" s="5"/>
      <c r="R414" s="8"/>
    </row>
    <row r="415" spans="1:18" x14ac:dyDescent="0.25">
      <c r="G415" s="13"/>
      <c r="H415" s="5"/>
      <c r="I415" s="5"/>
      <c r="J415" s="5"/>
      <c r="K415" s="5"/>
      <c r="L415" s="5"/>
      <c r="M415" s="8"/>
      <c r="N415" s="10"/>
      <c r="O415" s="10"/>
      <c r="P415" s="10"/>
      <c r="Q415" s="10"/>
      <c r="R415" s="9"/>
    </row>
    <row r="416" spans="1:18" x14ac:dyDescent="0.25">
      <c r="G416" s="13"/>
      <c r="H416" s="5"/>
      <c r="I416" s="5"/>
      <c r="J416" s="5"/>
      <c r="K416" s="5"/>
      <c r="L416" s="5"/>
      <c r="M416" s="8"/>
    </row>
    <row r="417" spans="7:13" x14ac:dyDescent="0.25">
      <c r="G417" s="81">
        <f>B404</f>
        <v>4384.2738575601261</v>
      </c>
      <c r="H417" s="29">
        <f>B405</f>
        <v>0.78139999999999998</v>
      </c>
      <c r="I417" s="59">
        <f>P414</f>
        <v>201.47265287412597</v>
      </c>
      <c r="J417" s="127">
        <f>B406</f>
        <v>5.0899999999999999E-3</v>
      </c>
      <c r="K417" s="128"/>
      <c r="L417" s="87">
        <f>G417</f>
        <v>4384.2738575601261</v>
      </c>
      <c r="M417" s="8"/>
    </row>
    <row r="418" spans="7:13" x14ac:dyDescent="0.25">
      <c r="G418" s="13"/>
      <c r="H418" s="5"/>
      <c r="I418" s="5"/>
      <c r="J418" s="5"/>
      <c r="K418" s="5"/>
      <c r="L418" s="5"/>
      <c r="M418" s="8"/>
    </row>
    <row r="419" spans="7:13" x14ac:dyDescent="0.25">
      <c r="G419" s="81">
        <f>G417</f>
        <v>4384.2738575601261</v>
      </c>
      <c r="H419" s="59">
        <f>H417*I417</f>
        <v>157.43073095584202</v>
      </c>
      <c r="I419" s="5"/>
      <c r="J419" s="60">
        <f>L417*J417</f>
        <v>22.315953934981042</v>
      </c>
      <c r="K419" s="5"/>
      <c r="L419" s="5"/>
      <c r="M419" s="8"/>
    </row>
    <row r="420" spans="7:13" x14ac:dyDescent="0.25">
      <c r="G420" s="13"/>
      <c r="H420" s="5"/>
      <c r="I420" s="5"/>
      <c r="J420" s="5"/>
      <c r="K420" s="5"/>
      <c r="L420" s="5"/>
      <c r="M420" s="8"/>
    </row>
    <row r="421" spans="7:13" x14ac:dyDescent="0.25">
      <c r="G421" s="13"/>
      <c r="H421" s="59">
        <f>G419</f>
        <v>4384.2738575601261</v>
      </c>
      <c r="I421" s="5"/>
      <c r="J421" s="87">
        <f>H419</f>
        <v>157.43073095584202</v>
      </c>
      <c r="K421" s="59">
        <f>J419</f>
        <v>22.315953934981042</v>
      </c>
      <c r="L421" s="5"/>
      <c r="M421" s="8"/>
    </row>
    <row r="422" spans="7:13" x14ac:dyDescent="0.25">
      <c r="G422" s="13"/>
      <c r="H422" s="5"/>
      <c r="I422" s="5"/>
      <c r="J422" s="5"/>
      <c r="K422" s="5"/>
      <c r="L422" s="5"/>
      <c r="M422" s="8"/>
    </row>
    <row r="423" spans="7:13" x14ac:dyDescent="0.25">
      <c r="G423" s="13"/>
      <c r="H423" s="5"/>
      <c r="I423" s="59">
        <f>H421-J421-K421</f>
        <v>4204.5271726693036</v>
      </c>
      <c r="J423" s="5"/>
      <c r="K423" s="5"/>
      <c r="L423" s="5"/>
      <c r="M423" s="8"/>
    </row>
    <row r="424" spans="7:13" x14ac:dyDescent="0.25">
      <c r="G424" s="15"/>
      <c r="H424" s="10"/>
      <c r="I424" s="10"/>
      <c r="J424" s="10"/>
      <c r="K424" s="10"/>
      <c r="L424" s="10"/>
      <c r="M424" s="9"/>
    </row>
    <row r="439" spans="1:6" x14ac:dyDescent="0.25">
      <c r="E439" s="2" t="s">
        <v>1</v>
      </c>
      <c r="F439" s="1" t="s">
        <v>0</v>
      </c>
    </row>
    <row r="441" spans="1:6" x14ac:dyDescent="0.25">
      <c r="A441" s="130" t="s">
        <v>16</v>
      </c>
      <c r="B441" s="130"/>
      <c r="C441" s="130"/>
    </row>
    <row r="442" spans="1:6" x14ac:dyDescent="0.25">
      <c r="A442" s="44"/>
      <c r="B442" s="47">
        <f>I423</f>
        <v>4204.5271726693036</v>
      </c>
      <c r="C442" s="50" t="s">
        <v>15</v>
      </c>
    </row>
    <row r="443" spans="1:6" x14ac:dyDescent="0.25">
      <c r="A443" s="44" t="s">
        <v>33</v>
      </c>
      <c r="B443" s="98">
        <v>166</v>
      </c>
      <c r="C443" s="50" t="s">
        <v>15</v>
      </c>
    </row>
    <row r="444" spans="1:6" x14ac:dyDescent="0.25">
      <c r="A444" s="44"/>
      <c r="B444" s="93">
        <v>0.97</v>
      </c>
      <c r="C444" s="50"/>
    </row>
    <row r="445" spans="1:6" x14ac:dyDescent="0.25">
      <c r="A445" s="44"/>
      <c r="B445" s="93">
        <v>0.03</v>
      </c>
      <c r="C445" s="50"/>
    </row>
    <row r="446" spans="1:6" x14ac:dyDescent="0.25">
      <c r="A446" s="44" t="s">
        <v>35</v>
      </c>
      <c r="B446" s="93">
        <v>0.81</v>
      </c>
      <c r="C446" s="50"/>
    </row>
    <row r="447" spans="1:6" x14ac:dyDescent="0.25">
      <c r="A447" s="44" t="s">
        <v>34</v>
      </c>
      <c r="B447" s="93">
        <v>0.11</v>
      </c>
      <c r="C447" s="50"/>
    </row>
    <row r="448" spans="1:6" x14ac:dyDescent="0.25">
      <c r="A448" s="44" t="s">
        <v>36</v>
      </c>
      <c r="B448" s="94">
        <v>0.25</v>
      </c>
      <c r="C448" s="50"/>
    </row>
    <row r="449" spans="1:17" x14ac:dyDescent="0.25">
      <c r="A449" s="95"/>
      <c r="B449" s="39">
        <v>0.21</v>
      </c>
      <c r="C449" s="40"/>
    </row>
    <row r="450" spans="1:17" x14ac:dyDescent="0.25">
      <c r="A450" s="10"/>
      <c r="B450" s="15">
        <v>0.79</v>
      </c>
      <c r="C450" s="9"/>
    </row>
    <row r="451" spans="1:17" x14ac:dyDescent="0.25">
      <c r="A451" s="96" t="s">
        <v>29</v>
      </c>
      <c r="B451" s="97">
        <v>0.20799999999999999</v>
      </c>
      <c r="C451" s="40"/>
    </row>
    <row r="455" spans="1:17" x14ac:dyDescent="0.25">
      <c r="A455" s="131" t="s">
        <v>17</v>
      </c>
      <c r="B455" s="132"/>
      <c r="C455" s="133"/>
    </row>
    <row r="456" spans="1:17" x14ac:dyDescent="0.25">
      <c r="A456" s="44" t="s">
        <v>37</v>
      </c>
      <c r="B456" s="47">
        <f>P526</f>
        <v>3329.9855207540886</v>
      </c>
      <c r="C456" s="50" t="s">
        <v>2</v>
      </c>
    </row>
    <row r="457" spans="1:17" x14ac:dyDescent="0.25">
      <c r="A457" s="44" t="s">
        <v>29</v>
      </c>
      <c r="B457" s="47">
        <f>B451*B442</f>
        <v>874.54165191521508</v>
      </c>
      <c r="C457" s="50" t="s">
        <v>2</v>
      </c>
    </row>
    <row r="458" spans="1:17" x14ac:dyDescent="0.25">
      <c r="A458" s="44" t="s">
        <v>39</v>
      </c>
      <c r="B458" s="47">
        <f>H488</f>
        <v>25.09663341645885</v>
      </c>
      <c r="C458" s="50" t="s">
        <v>38</v>
      </c>
    </row>
    <row r="459" spans="1:17" x14ac:dyDescent="0.25">
      <c r="A459" s="44"/>
      <c r="B459" s="47">
        <f>Q501</f>
        <v>0.80309226932668309</v>
      </c>
      <c r="C459" s="50" t="s">
        <v>38</v>
      </c>
      <c r="E459" s="2" t="s">
        <v>3</v>
      </c>
      <c r="F459" s="1" t="s">
        <v>4</v>
      </c>
    </row>
    <row r="460" spans="1:17" x14ac:dyDescent="0.25">
      <c r="A460" s="44"/>
      <c r="B460" s="47">
        <f t="shared" ref="B460:B464" si="0">Q502</f>
        <v>7.177637157107231</v>
      </c>
      <c r="C460" s="50" t="s">
        <v>38</v>
      </c>
      <c r="G460" s="12"/>
      <c r="H460" s="11"/>
      <c r="I460" s="11"/>
      <c r="J460" s="11"/>
      <c r="K460" s="11"/>
      <c r="L460" s="16"/>
    </row>
    <row r="461" spans="1:17" x14ac:dyDescent="0.25">
      <c r="A461" s="44"/>
      <c r="B461" s="47">
        <f t="shared" si="0"/>
        <v>8.1313092269326681</v>
      </c>
      <c r="C461" s="50" t="s">
        <v>38</v>
      </c>
      <c r="G461" s="13"/>
      <c r="H461" s="5"/>
      <c r="I461" s="5"/>
      <c r="J461" s="5"/>
      <c r="K461" s="5"/>
      <c r="L461" s="8"/>
      <c r="N461" s="12"/>
      <c r="O461" s="11"/>
      <c r="P461" s="11"/>
      <c r="Q461" s="16"/>
    </row>
    <row r="462" spans="1:17" x14ac:dyDescent="0.25">
      <c r="A462" s="44"/>
      <c r="B462" s="47">
        <f t="shared" si="0"/>
        <v>18.471122194513715</v>
      </c>
      <c r="C462" s="50" t="s">
        <v>38</v>
      </c>
      <c r="G462" s="13"/>
      <c r="H462" s="5"/>
      <c r="I462" s="5"/>
      <c r="J462" s="5"/>
      <c r="K462" s="5"/>
      <c r="L462" s="8"/>
      <c r="N462" s="13"/>
      <c r="O462" s="5"/>
      <c r="P462" s="5"/>
      <c r="Q462" s="8"/>
    </row>
    <row r="463" spans="1:17" x14ac:dyDescent="0.25">
      <c r="A463" s="44"/>
      <c r="B463" s="47">
        <f t="shared" si="0"/>
        <v>1.1042518703241895</v>
      </c>
      <c r="C463" s="50" t="s">
        <v>38</v>
      </c>
      <c r="G463" s="13"/>
      <c r="H463" s="5"/>
      <c r="I463" s="5"/>
      <c r="J463" s="5"/>
      <c r="K463" s="5"/>
      <c r="L463" s="8"/>
      <c r="N463" s="13"/>
      <c r="O463" s="5"/>
      <c r="P463" s="5"/>
      <c r="Q463" s="8"/>
    </row>
    <row r="464" spans="1:17" x14ac:dyDescent="0.25">
      <c r="A464" s="44"/>
      <c r="B464" s="47">
        <f t="shared" si="0"/>
        <v>94.588154780613877</v>
      </c>
      <c r="C464" s="50" t="s">
        <v>38</v>
      </c>
      <c r="G464" s="13"/>
      <c r="H464" s="5"/>
      <c r="I464" s="5"/>
      <c r="J464" s="5"/>
      <c r="K464" s="5"/>
      <c r="L464" s="8"/>
      <c r="N464" s="13"/>
      <c r="O464" s="5"/>
      <c r="P464" s="5"/>
      <c r="Q464" s="8"/>
    </row>
    <row r="465" spans="1:23" x14ac:dyDescent="0.25">
      <c r="A465" s="44" t="s">
        <v>42</v>
      </c>
      <c r="B465" s="47">
        <f>M512</f>
        <v>130.27556749881836</v>
      </c>
      <c r="C465" s="86" t="s">
        <v>38</v>
      </c>
      <c r="G465" s="13"/>
      <c r="H465" s="5"/>
      <c r="I465" s="5"/>
      <c r="J465" s="5"/>
      <c r="K465" s="5"/>
      <c r="L465" s="8"/>
      <c r="N465" s="13"/>
      <c r="O465" s="5"/>
      <c r="P465" s="5"/>
      <c r="Q465" s="8"/>
    </row>
    <row r="466" spans="1:23" ht="18.75" x14ac:dyDescent="0.25">
      <c r="A466" s="116" t="s">
        <v>40</v>
      </c>
      <c r="B466" s="39">
        <f>J515</f>
        <v>6.1645655033048877E-3</v>
      </c>
      <c r="C466" s="40"/>
      <c r="G466" s="13"/>
      <c r="H466" s="5"/>
      <c r="I466" s="5"/>
      <c r="J466" s="5"/>
      <c r="K466" s="5"/>
      <c r="L466" s="8"/>
      <c r="N466" s="15"/>
      <c r="O466" s="10"/>
      <c r="P466" s="10"/>
      <c r="Q466" s="9"/>
    </row>
    <row r="467" spans="1:23" x14ac:dyDescent="0.25">
      <c r="A467" s="117"/>
      <c r="B467" s="39">
        <f>J518</f>
        <v>5.5095804185787439E-2</v>
      </c>
      <c r="C467" s="9"/>
      <c r="G467" s="15"/>
      <c r="H467" s="10"/>
      <c r="I467" s="10"/>
      <c r="J467" s="10"/>
      <c r="K467" s="10"/>
      <c r="L467" s="9"/>
    </row>
    <row r="468" spans="1:23" x14ac:dyDescent="0.25">
      <c r="A468" s="117"/>
      <c r="B468" s="39">
        <f>J521</f>
        <v>6.2416225720962004E-2</v>
      </c>
      <c r="C468" s="40"/>
    </row>
    <row r="469" spans="1:23" x14ac:dyDescent="0.25">
      <c r="A469" s="117"/>
      <c r="B469" s="39">
        <f>J524</f>
        <v>0.14178500657601245</v>
      </c>
      <c r="C469" s="40"/>
    </row>
    <row r="470" spans="1:23" x14ac:dyDescent="0.25">
      <c r="A470" s="117"/>
      <c r="B470" s="39">
        <f>J527</f>
        <v>8.4762775670442232E-3</v>
      </c>
      <c r="C470" s="40"/>
      <c r="F470" s="12"/>
      <c r="G470" s="11"/>
      <c r="H470" s="102">
        <f>B444</f>
        <v>0.97</v>
      </c>
      <c r="I470" s="103">
        <f>B443</f>
        <v>166</v>
      </c>
      <c r="J470" s="84">
        <f>I470*H470</f>
        <v>161.01999999999998</v>
      </c>
      <c r="K470" s="16"/>
    </row>
    <row r="471" spans="1:23" x14ac:dyDescent="0.25">
      <c r="A471" s="3"/>
      <c r="B471" s="15">
        <f>J530</f>
        <v>0.726062120446889</v>
      </c>
      <c r="C471" s="40"/>
      <c r="F471" s="15"/>
      <c r="G471" s="10"/>
      <c r="H471" s="61">
        <f>B445</f>
        <v>0.03</v>
      </c>
      <c r="I471" s="104">
        <f>B443</f>
        <v>166</v>
      </c>
      <c r="J471" s="68">
        <f>H471*I471</f>
        <v>4.9799999999999995</v>
      </c>
      <c r="K471" s="9"/>
    </row>
    <row r="472" spans="1:23" x14ac:dyDescent="0.25">
      <c r="A472" s="151" t="s">
        <v>48</v>
      </c>
      <c r="B472" s="153">
        <f>S532</f>
        <v>1752.6239582916257</v>
      </c>
      <c r="C472" s="155" t="s">
        <v>49</v>
      </c>
    </row>
    <row r="473" spans="1:23" x14ac:dyDescent="0.25">
      <c r="A473" s="152"/>
      <c r="B473" s="154"/>
      <c r="C473" s="156"/>
      <c r="G473" s="12"/>
      <c r="H473" s="100">
        <f>J470</f>
        <v>161.01999999999998</v>
      </c>
      <c r="I473" s="109">
        <v>1</v>
      </c>
      <c r="J473" s="11"/>
      <c r="K473" s="11"/>
      <c r="L473" s="110">
        <f>H473*(I473/I474)</f>
        <v>10.03865336658354</v>
      </c>
      <c r="M473" s="11"/>
      <c r="N473" s="16"/>
    </row>
    <row r="474" spans="1:23" x14ac:dyDescent="0.25">
      <c r="B474" s="121"/>
      <c r="G474" s="13"/>
      <c r="H474" s="5"/>
      <c r="I474" s="136">
        <v>16.04</v>
      </c>
      <c r="J474" s="136"/>
      <c r="K474" s="5"/>
      <c r="L474" s="5"/>
      <c r="M474" s="5"/>
      <c r="N474" s="8"/>
      <c r="Q474" s="12"/>
      <c r="R474" s="11"/>
      <c r="S474" s="11"/>
      <c r="T474" s="11"/>
      <c r="U474" s="11"/>
      <c r="V474" s="11"/>
      <c r="W474" s="16"/>
    </row>
    <row r="475" spans="1:23" x14ac:dyDescent="0.25">
      <c r="G475" s="13"/>
      <c r="H475" s="5"/>
      <c r="I475" s="5"/>
      <c r="J475" s="5"/>
      <c r="K475" s="5"/>
      <c r="L475" s="5"/>
      <c r="M475" s="5"/>
      <c r="N475" s="8"/>
      <c r="Q475" s="13"/>
      <c r="R475" s="5"/>
      <c r="S475" s="60">
        <f>L473</f>
        <v>10.03865336658354</v>
      </c>
      <c r="T475" s="5"/>
      <c r="U475" s="87">
        <f>B446</f>
        <v>0.81</v>
      </c>
      <c r="V475" s="85">
        <f>-S475*U475</f>
        <v>-8.1313092269326681</v>
      </c>
      <c r="W475" s="8"/>
    </row>
    <row r="476" spans="1:23" x14ac:dyDescent="0.25">
      <c r="G476" s="13"/>
      <c r="H476" s="41">
        <f>J471</f>
        <v>4.9799999999999995</v>
      </c>
      <c r="I476" s="92">
        <v>1</v>
      </c>
      <c r="J476" s="5"/>
      <c r="K476" s="5"/>
      <c r="L476" s="122">
        <f>H476*(I476/I477)</f>
        <v>0.17701002345915973</v>
      </c>
      <c r="M476" s="5"/>
      <c r="N476" s="8"/>
      <c r="Q476" s="13"/>
      <c r="R476" s="5"/>
      <c r="S476" s="60">
        <f>V475</f>
        <v>-8.1313092269326681</v>
      </c>
      <c r="T476" s="5"/>
      <c r="U476" s="144">
        <f>2*(S476)</f>
        <v>-16.262618453865336</v>
      </c>
      <c r="V476" s="144"/>
      <c r="W476" s="8"/>
    </row>
    <row r="477" spans="1:23" x14ac:dyDescent="0.25">
      <c r="G477" s="13"/>
      <c r="H477" s="5"/>
      <c r="I477" s="136">
        <v>28.134</v>
      </c>
      <c r="J477" s="136"/>
      <c r="K477" s="5"/>
      <c r="L477" s="5"/>
      <c r="M477" s="5"/>
      <c r="N477" s="8"/>
      <c r="Q477" s="13"/>
      <c r="R477" s="18">
        <f>-V475</f>
        <v>8.1313092269326681</v>
      </c>
      <c r="S477" s="5"/>
      <c r="T477" s="5"/>
      <c r="U477" s="5"/>
      <c r="V477" s="5"/>
      <c r="W477" s="8"/>
    </row>
    <row r="478" spans="1:23" x14ac:dyDescent="0.25">
      <c r="G478" s="13"/>
      <c r="H478" s="5"/>
      <c r="I478" s="5"/>
      <c r="J478" s="5"/>
      <c r="K478" s="5"/>
      <c r="L478" s="5"/>
      <c r="M478" t="s">
        <v>14</v>
      </c>
      <c r="N478" s="8"/>
      <c r="Q478" s="15"/>
      <c r="R478" s="10"/>
      <c r="S478" s="62">
        <f>V475</f>
        <v>-8.1313092269326681</v>
      </c>
      <c r="T478" s="25">
        <f>-2*S478</f>
        <v>16.262618453865336</v>
      </c>
      <c r="U478" s="10"/>
      <c r="V478" s="10"/>
      <c r="W478" s="9"/>
    </row>
    <row r="479" spans="1:23" x14ac:dyDescent="0.25">
      <c r="G479" s="13"/>
      <c r="H479" s="60">
        <f>L473</f>
        <v>10.03865336658354</v>
      </c>
      <c r="I479" s="5"/>
      <c r="J479" s="41">
        <v>2</v>
      </c>
      <c r="K479" s="5"/>
      <c r="L479" s="41">
        <f>H479*(J479/J480)</f>
        <v>20.077306733167081</v>
      </c>
      <c r="M479" s="5"/>
      <c r="N479" s="8"/>
    </row>
    <row r="480" spans="1:23" x14ac:dyDescent="0.25">
      <c r="G480" s="13"/>
      <c r="H480" s="5"/>
      <c r="I480" s="5"/>
      <c r="J480" s="100">
        <v>1</v>
      </c>
      <c r="K480" s="5"/>
      <c r="L480" s="5"/>
      <c r="M480" s="5"/>
      <c r="N480" s="8"/>
      <c r="Q480" s="12"/>
      <c r="R480" s="11"/>
      <c r="S480" s="11"/>
      <c r="T480" s="11"/>
      <c r="U480" s="11"/>
      <c r="V480" s="11"/>
      <c r="W480" s="16"/>
    </row>
    <row r="481" spans="7:23" x14ac:dyDescent="0.25">
      <c r="G481" s="13"/>
      <c r="H481" s="5"/>
      <c r="I481" s="5"/>
      <c r="J481" s="5"/>
      <c r="K481" s="5"/>
      <c r="L481" s="5"/>
      <c r="M481" s="5"/>
      <c r="N481" s="8"/>
      <c r="Q481" s="13"/>
      <c r="R481" s="5"/>
      <c r="S481" s="5"/>
      <c r="T481" s="5"/>
      <c r="U481" s="5"/>
      <c r="V481" s="5"/>
      <c r="W481" s="8"/>
    </row>
    <row r="482" spans="7:23" x14ac:dyDescent="0.25">
      <c r="G482" s="13"/>
      <c r="H482" s="5"/>
      <c r="I482" s="5"/>
      <c r="J482" s="5"/>
      <c r="K482" s="5"/>
      <c r="L482" s="5"/>
      <c r="M482" s="5"/>
      <c r="N482" s="8"/>
      <c r="Q482" s="13"/>
      <c r="R482" s="5"/>
      <c r="S482" s="5"/>
      <c r="T482" s="5"/>
      <c r="U482" s="5"/>
      <c r="V482" s="5"/>
      <c r="W482" s="8"/>
    </row>
    <row r="483" spans="7:23" x14ac:dyDescent="0.25">
      <c r="G483" s="13"/>
      <c r="H483" s="5"/>
      <c r="I483" s="5"/>
      <c r="J483" s="5"/>
      <c r="K483" s="5"/>
      <c r="L483" s="5"/>
      <c r="M483" s="5"/>
      <c r="N483" s="8"/>
      <c r="Q483" s="13"/>
      <c r="R483" s="5"/>
      <c r="S483" s="60">
        <f>-L473</f>
        <v>-10.03865336658354</v>
      </c>
      <c r="T483" s="5"/>
      <c r="U483" s="87">
        <f>B447</f>
        <v>0.11</v>
      </c>
      <c r="V483" s="29">
        <f>S483*U483</f>
        <v>-1.1042518703241895</v>
      </c>
      <c r="W483" s="8"/>
    </row>
    <row r="484" spans="7:23" x14ac:dyDescent="0.25">
      <c r="G484" s="105" t="s">
        <v>40</v>
      </c>
      <c r="H484" s="5"/>
      <c r="I484" s="5"/>
      <c r="J484" s="5"/>
      <c r="K484" s="5"/>
      <c r="L484" s="5"/>
      <c r="M484" s="5"/>
      <c r="N484" s="8"/>
      <c r="Q484" s="13"/>
      <c r="R484" s="5"/>
      <c r="S484" s="58">
        <f>V483</f>
        <v>-1.1042518703241895</v>
      </c>
      <c r="T484" s="5"/>
      <c r="U484" s="145">
        <f>1.5*S484</f>
        <v>-1.6563778054862843</v>
      </c>
      <c r="V484" s="145"/>
      <c r="W484" s="8"/>
    </row>
    <row r="485" spans="7:23" x14ac:dyDescent="0.25">
      <c r="G485" s="106" t="s">
        <v>14</v>
      </c>
      <c r="H485" s="5"/>
      <c r="I485" s="5"/>
      <c r="J485" s="5"/>
      <c r="K485" s="5"/>
      <c r="L485" s="5"/>
      <c r="M485" s="5"/>
      <c r="N485" s="8"/>
      <c r="Q485" s="13"/>
      <c r="R485" s="18">
        <f>-V483</f>
        <v>1.1042518703241895</v>
      </c>
      <c r="S485" s="5"/>
      <c r="T485" s="5"/>
      <c r="U485" s="5"/>
      <c r="V485" s="5"/>
      <c r="W485" s="8"/>
    </row>
    <row r="486" spans="7:23" x14ac:dyDescent="0.25">
      <c r="G486" s="13" t="s">
        <v>14</v>
      </c>
      <c r="H486" s="107">
        <v>0.25</v>
      </c>
      <c r="I486" s="5">
        <f>L479</f>
        <v>20.077306733167081</v>
      </c>
      <c r="J486" s="5"/>
      <c r="K486" s="5">
        <f>L479</f>
        <v>20.077306733167081</v>
      </c>
      <c r="L486" s="5"/>
      <c r="M486" s="5"/>
      <c r="N486" s="8"/>
      <c r="Q486" s="15"/>
      <c r="R486" s="10"/>
      <c r="S486" s="25">
        <f>V483</f>
        <v>-1.1042518703241895</v>
      </c>
      <c r="T486" s="20">
        <f>-2*(S486)</f>
        <v>2.208503740648379</v>
      </c>
      <c r="U486" s="10"/>
      <c r="V486" s="10"/>
      <c r="W486" s="9"/>
    </row>
    <row r="487" spans="7:23" ht="15.75" x14ac:dyDescent="0.25">
      <c r="G487" s="108"/>
      <c r="H487" s="101">
        <v>1</v>
      </c>
      <c r="I487" s="5"/>
      <c r="J487" s="5"/>
      <c r="K487" s="5"/>
      <c r="L487" s="5"/>
      <c r="M487" s="5"/>
      <c r="N487" s="8"/>
    </row>
    <row r="488" spans="7:23" x14ac:dyDescent="0.25">
      <c r="G488" s="13"/>
      <c r="H488" s="18">
        <f>(H486/H487)*I486+K486</f>
        <v>25.09663341645885</v>
      </c>
      <c r="I488" s="5"/>
      <c r="J488" s="5"/>
      <c r="K488" s="5"/>
      <c r="L488" s="5"/>
      <c r="M488" s="5"/>
      <c r="N488" s="8"/>
    </row>
    <row r="489" spans="7:23" x14ac:dyDescent="0.25">
      <c r="G489" s="13"/>
      <c r="H489" s="5"/>
      <c r="I489" s="5"/>
      <c r="J489" s="5"/>
      <c r="K489" s="5"/>
      <c r="L489" s="5"/>
      <c r="M489" s="5"/>
      <c r="N489" s="8"/>
    </row>
    <row r="490" spans="7:23" x14ac:dyDescent="0.25">
      <c r="G490" s="66">
        <f>H488</f>
        <v>25.09663341645885</v>
      </c>
      <c r="H490" s="5"/>
      <c r="I490" s="92">
        <f>B450*100</f>
        <v>79</v>
      </c>
      <c r="J490" s="5"/>
      <c r="K490" s="5">
        <f>G490*(I490/I491)</f>
        <v>94.411144757154716</v>
      </c>
      <c r="L490" s="5"/>
      <c r="M490" s="5"/>
      <c r="N490" s="8"/>
    </row>
    <row r="491" spans="7:23" x14ac:dyDescent="0.25">
      <c r="G491" s="13"/>
      <c r="H491" s="5"/>
      <c r="I491" s="84">
        <f>B449*100</f>
        <v>21</v>
      </c>
      <c r="J491" s="11"/>
      <c r="K491" s="5"/>
      <c r="L491" s="5"/>
      <c r="M491" s="5"/>
      <c r="N491" s="8"/>
    </row>
    <row r="492" spans="7:23" x14ac:dyDescent="0.25">
      <c r="G492" s="15"/>
      <c r="H492" s="10"/>
      <c r="I492" s="10"/>
      <c r="J492" s="10"/>
      <c r="K492" s="10"/>
      <c r="L492" s="10"/>
      <c r="M492" s="10"/>
      <c r="N492" s="9"/>
    </row>
    <row r="496" spans="7:23" x14ac:dyDescent="0.25">
      <c r="G496" s="12"/>
      <c r="H496" s="11"/>
      <c r="I496" s="11"/>
      <c r="J496" s="11"/>
      <c r="K496" s="11"/>
      <c r="L496" s="11"/>
      <c r="M496" s="11"/>
      <c r="N496" s="11"/>
      <c r="O496" s="11"/>
      <c r="P496" s="11"/>
      <c r="Q496" s="11"/>
      <c r="R496" s="11"/>
      <c r="S496" s="16"/>
    </row>
    <row r="497" spans="7:20" x14ac:dyDescent="0.25">
      <c r="G497" s="13"/>
      <c r="H497" s="5"/>
      <c r="I497" s="5"/>
      <c r="J497" s="5"/>
      <c r="K497" s="5"/>
      <c r="L497" s="5"/>
      <c r="M497" s="5"/>
      <c r="N497" s="5"/>
      <c r="O497" s="5"/>
      <c r="P497" s="5"/>
      <c r="Q497" s="5"/>
      <c r="R497" s="5"/>
      <c r="S497" s="8"/>
    </row>
    <row r="498" spans="7:20" x14ac:dyDescent="0.25">
      <c r="G498" s="13"/>
      <c r="H498" s="5"/>
      <c r="I498" s="5"/>
      <c r="J498" s="5"/>
      <c r="K498" s="5"/>
      <c r="L498" s="5"/>
      <c r="M498" s="5"/>
      <c r="N498" s="5"/>
      <c r="O498" s="5"/>
      <c r="P498" s="5"/>
      <c r="Q498" s="5"/>
      <c r="R498" s="5"/>
      <c r="S498" s="8"/>
    </row>
    <row r="499" spans="7:20" x14ac:dyDescent="0.25">
      <c r="G499" s="13"/>
      <c r="H499" s="5"/>
      <c r="I499" s="5"/>
      <c r="J499" s="5"/>
      <c r="K499" s="5"/>
      <c r="L499" s="5"/>
      <c r="M499" s="5"/>
      <c r="N499" s="5"/>
      <c r="O499" s="5"/>
      <c r="P499" s="5"/>
      <c r="Q499" s="5"/>
      <c r="R499" s="5"/>
      <c r="S499" s="8"/>
    </row>
    <row r="500" spans="7:20" x14ac:dyDescent="0.25">
      <c r="G500" s="13"/>
      <c r="H500" s="5"/>
      <c r="I500" s="5"/>
      <c r="J500" s="5"/>
      <c r="K500" s="5"/>
      <c r="L500" s="5"/>
      <c r="M500" s="5"/>
      <c r="N500" s="5"/>
      <c r="O500" s="5"/>
      <c r="P500" s="5"/>
      <c r="Q500" s="5"/>
      <c r="R500" s="5"/>
      <c r="S500" s="8"/>
    </row>
    <row r="501" spans="7:20" x14ac:dyDescent="0.25">
      <c r="G501" s="13"/>
      <c r="H501" s="5"/>
      <c r="I501" s="92" t="s">
        <v>41</v>
      </c>
      <c r="J501" s="60"/>
      <c r="K501" s="5"/>
      <c r="L501" s="5"/>
      <c r="M501" s="5"/>
      <c r="N501" s="5"/>
      <c r="O501" s="5"/>
      <c r="P501" s="5"/>
      <c r="Q501" s="29">
        <f>L473+((V475)+(V483))</f>
        <v>0.80309226932668309</v>
      </c>
      <c r="S501" s="8"/>
    </row>
    <row r="502" spans="7:20" x14ac:dyDescent="0.25">
      <c r="G502" s="13"/>
      <c r="H502" s="5"/>
      <c r="I502" s="92" t="s">
        <v>41</v>
      </c>
      <c r="J502" s="5"/>
      <c r="K502" s="5"/>
      <c r="L502" s="5"/>
      <c r="M502" s="5"/>
      <c r="N502" s="5"/>
      <c r="O502" s="5"/>
      <c r="P502" s="5"/>
      <c r="Q502" s="18">
        <f>H488+((U476)+(U484))</f>
        <v>7.177637157107231</v>
      </c>
      <c r="R502" t="s">
        <v>40</v>
      </c>
      <c r="S502" s="8"/>
    </row>
    <row r="503" spans="7:20" x14ac:dyDescent="0.25">
      <c r="G503" s="13" t="s">
        <v>14</v>
      </c>
      <c r="H503" s="5"/>
      <c r="I503" s="92" t="s">
        <v>41</v>
      </c>
      <c r="J503" s="5"/>
      <c r="K503" s="5"/>
      <c r="L503" s="5"/>
      <c r="M503" s="5"/>
      <c r="N503" s="5"/>
      <c r="O503" s="5"/>
      <c r="P503" s="5"/>
      <c r="Q503" s="18">
        <f>R477</f>
        <v>8.1313092269326681</v>
      </c>
      <c r="S503" s="8"/>
    </row>
    <row r="504" spans="7:20" x14ac:dyDescent="0.25">
      <c r="G504" s="13"/>
      <c r="H504" s="5"/>
      <c r="I504" s="92" t="s">
        <v>41</v>
      </c>
      <c r="J504" s="5"/>
      <c r="K504" s="5"/>
      <c r="L504" s="5"/>
      <c r="M504" s="5"/>
      <c r="N504" s="5"/>
      <c r="O504" s="5"/>
      <c r="P504" s="5"/>
      <c r="Q504" s="29">
        <f>T486+T478</f>
        <v>18.471122194513715</v>
      </c>
      <c r="S504" s="8"/>
    </row>
    <row r="505" spans="7:20" x14ac:dyDescent="0.25">
      <c r="G505" s="13"/>
      <c r="H505" s="5"/>
      <c r="I505" s="92" t="s">
        <v>41</v>
      </c>
      <c r="J505" s="5"/>
      <c r="K505" s="5"/>
      <c r="L505" s="5"/>
      <c r="M505" s="5"/>
      <c r="N505" s="5"/>
      <c r="O505" s="5"/>
      <c r="P505" s="5"/>
      <c r="Q505" s="18">
        <f>R485</f>
        <v>1.1042518703241895</v>
      </c>
      <c r="S505" s="8"/>
    </row>
    <row r="506" spans="7:20" x14ac:dyDescent="0.25">
      <c r="G506" s="15"/>
      <c r="H506" s="10"/>
      <c r="I506" s="28" t="s">
        <v>41</v>
      </c>
      <c r="J506" s="10"/>
      <c r="K506" s="10"/>
      <c r="L506" s="10"/>
      <c r="M506" s="10"/>
      <c r="N506" s="10"/>
      <c r="O506" s="10"/>
      <c r="P506" s="10"/>
      <c r="Q506" s="20">
        <f>K490+L476</f>
        <v>94.588154780613877</v>
      </c>
      <c r="R506" t="s">
        <v>40</v>
      </c>
      <c r="S506" s="9"/>
    </row>
    <row r="507" spans="7:20" x14ac:dyDescent="0.25">
      <c r="R507" s="95"/>
    </row>
    <row r="508" spans="7:20" x14ac:dyDescent="0.25">
      <c r="H508" s="12"/>
      <c r="I508" s="11"/>
      <c r="J508" s="11"/>
      <c r="K508" s="11"/>
      <c r="L508" s="11"/>
      <c r="M508" s="11"/>
      <c r="N508" s="11"/>
      <c r="O508" s="11"/>
      <c r="P508" s="11"/>
      <c r="Q508" s="11"/>
      <c r="R508" s="11"/>
      <c r="S508" s="11"/>
      <c r="T508" s="16"/>
    </row>
    <row r="509" spans="7:20" x14ac:dyDescent="0.25">
      <c r="H509" s="13"/>
      <c r="I509" s="5"/>
      <c r="J509" s="5"/>
      <c r="K509" s="5"/>
      <c r="L509" s="5"/>
      <c r="M509" s="5"/>
      <c r="N509" s="5"/>
      <c r="O509" s="5"/>
      <c r="P509" s="5"/>
      <c r="Q509" s="5"/>
      <c r="R509" s="5"/>
      <c r="S509" s="5"/>
      <c r="T509" s="8"/>
    </row>
    <row r="510" spans="7:20" x14ac:dyDescent="0.25">
      <c r="H510" s="112">
        <f>Q501</f>
        <v>0.80309226932668309</v>
      </c>
      <c r="I510" s="5"/>
      <c r="J510" s="18">
        <f>Q502</f>
        <v>7.177637157107231</v>
      </c>
      <c r="K510" s="5"/>
      <c r="L510" s="18">
        <f>Q503</f>
        <v>8.1313092269326681</v>
      </c>
      <c r="M510" s="5"/>
      <c r="N510" s="29">
        <f>Q504</f>
        <v>18.471122194513715</v>
      </c>
      <c r="O510" s="5"/>
      <c r="P510" s="18">
        <f>Q505</f>
        <v>1.1042518703241895</v>
      </c>
      <c r="Q510" s="5"/>
      <c r="R510" s="18">
        <f>Q506</f>
        <v>94.588154780613877</v>
      </c>
      <c r="S510" s="5"/>
      <c r="T510" s="8"/>
    </row>
    <row r="511" spans="7:20" x14ac:dyDescent="0.25">
      <c r="H511" s="13"/>
      <c r="I511" s="5"/>
      <c r="J511" s="5"/>
      <c r="K511" s="5"/>
      <c r="L511" s="5"/>
      <c r="M511" s="5"/>
      <c r="N511" s="5"/>
      <c r="O511" s="5"/>
      <c r="P511" s="5"/>
      <c r="Q511" s="5"/>
      <c r="R511" s="5"/>
      <c r="S511" s="5"/>
      <c r="T511" s="8"/>
    </row>
    <row r="512" spans="7:20" x14ac:dyDescent="0.25">
      <c r="H512" s="15"/>
      <c r="I512" s="10"/>
      <c r="J512" s="10"/>
      <c r="K512" s="10"/>
      <c r="L512" s="10"/>
      <c r="M512" s="25">
        <f>H510+J510+L510+N510+P510+R510</f>
        <v>130.27556749881836</v>
      </c>
      <c r="N512" s="10"/>
      <c r="O512" s="10"/>
      <c r="P512" s="10"/>
      <c r="Q512" s="10"/>
      <c r="R512" s="10"/>
      <c r="S512" s="10"/>
      <c r="T512" s="9"/>
    </row>
    <row r="514" spans="6:18" x14ac:dyDescent="0.25">
      <c r="F514" s="12"/>
      <c r="G514" s="11"/>
      <c r="H514" s="11"/>
      <c r="I514" s="11"/>
      <c r="J514" s="11"/>
      <c r="K514" s="16"/>
    </row>
    <row r="515" spans="6:18" ht="18.75" x14ac:dyDescent="0.25">
      <c r="F515" s="13"/>
      <c r="G515" s="118" t="s">
        <v>40</v>
      </c>
      <c r="H515" s="29">
        <f>H510</f>
        <v>0.80309226932668309</v>
      </c>
      <c r="I515" s="5"/>
      <c r="J515" s="5">
        <f>H515/H516</f>
        <v>6.1645655033048877E-3</v>
      </c>
      <c r="K515" s="8"/>
    </row>
    <row r="516" spans="6:18" x14ac:dyDescent="0.25">
      <c r="F516" s="13"/>
      <c r="G516" s="111"/>
      <c r="H516" s="148">
        <f>M512</f>
        <v>130.27556749881836</v>
      </c>
      <c r="I516" s="148"/>
      <c r="J516" s="5"/>
      <c r="K516" s="8"/>
    </row>
    <row r="517" spans="6:18" x14ac:dyDescent="0.25">
      <c r="F517" s="13"/>
      <c r="G517" s="111"/>
      <c r="H517" s="5"/>
      <c r="I517" s="5"/>
      <c r="J517" s="5"/>
      <c r="K517" s="8"/>
    </row>
    <row r="518" spans="6:18" x14ac:dyDescent="0.25">
      <c r="F518" s="13"/>
      <c r="G518" s="111"/>
      <c r="H518" s="18">
        <f>J510</f>
        <v>7.177637157107231</v>
      </c>
      <c r="I518" s="5"/>
      <c r="J518" s="5">
        <f>H518/H519</f>
        <v>5.5095804185787439E-2</v>
      </c>
      <c r="K518" s="8"/>
    </row>
    <row r="519" spans="6:18" x14ac:dyDescent="0.25">
      <c r="F519" s="13"/>
      <c r="G519" s="111"/>
      <c r="H519" s="146">
        <f>M512</f>
        <v>130.27556749881836</v>
      </c>
      <c r="I519" s="147"/>
      <c r="J519" s="5"/>
      <c r="K519" s="8"/>
    </row>
    <row r="520" spans="6:18" x14ac:dyDescent="0.25">
      <c r="F520" s="13"/>
      <c r="G520" s="5"/>
      <c r="H520" s="5"/>
      <c r="I520" s="5"/>
      <c r="J520" s="5"/>
      <c r="K520" s="8"/>
      <c r="O520" s="99">
        <f>B442</f>
        <v>4204.5271726693036</v>
      </c>
      <c r="P520">
        <f>B451</f>
        <v>0.20799999999999999</v>
      </c>
      <c r="Q520" s="57">
        <f>B442</f>
        <v>4204.5271726693036</v>
      </c>
    </row>
    <row r="521" spans="6:18" x14ac:dyDescent="0.25">
      <c r="F521" s="13"/>
      <c r="G521" s="5"/>
      <c r="H521" s="18">
        <f>L510</f>
        <v>8.1313092269326681</v>
      </c>
      <c r="I521" s="5"/>
      <c r="J521" s="5">
        <f>H521/H522</f>
        <v>6.2416225720962004E-2</v>
      </c>
      <c r="K521" s="8"/>
    </row>
    <row r="522" spans="6:18" x14ac:dyDescent="0.25">
      <c r="F522" s="13"/>
      <c r="G522" s="5"/>
      <c r="H522" s="146">
        <f>M512</f>
        <v>130.27556749881836</v>
      </c>
      <c r="I522" s="147"/>
      <c r="J522" s="5"/>
      <c r="K522" s="8"/>
      <c r="O522" s="54">
        <f>O520</f>
        <v>4204.5271726693036</v>
      </c>
      <c r="P522" s="140">
        <f>P520*Q520</f>
        <v>874.54165191521508</v>
      </c>
      <c r="Q522" s="140"/>
    </row>
    <row r="523" spans="6:18" x14ac:dyDescent="0.25">
      <c r="F523" s="13"/>
      <c r="G523" s="5"/>
      <c r="H523" s="5"/>
      <c r="I523" s="5"/>
      <c r="J523" s="5"/>
      <c r="K523" s="8"/>
    </row>
    <row r="524" spans="6:18" x14ac:dyDescent="0.25">
      <c r="F524" s="13"/>
      <c r="G524" s="5"/>
      <c r="H524" s="29">
        <f>N510</f>
        <v>18.471122194513715</v>
      </c>
      <c r="I524" s="5"/>
      <c r="J524" s="5">
        <f>H524/H525</f>
        <v>0.14178500657601245</v>
      </c>
      <c r="K524" s="8"/>
      <c r="P524" s="54">
        <f>O522</f>
        <v>4204.5271726693036</v>
      </c>
      <c r="R524" s="99">
        <f>P522</f>
        <v>874.54165191521508</v>
      </c>
    </row>
    <row r="525" spans="6:18" x14ac:dyDescent="0.25">
      <c r="F525" s="13"/>
      <c r="G525" s="5"/>
      <c r="H525" s="146">
        <f>M512</f>
        <v>130.27556749881836</v>
      </c>
      <c r="I525" s="147"/>
      <c r="J525" s="5"/>
      <c r="K525" s="8"/>
    </row>
    <row r="526" spans="6:18" x14ac:dyDescent="0.25">
      <c r="F526" s="13"/>
      <c r="G526" s="5"/>
      <c r="H526" s="5"/>
      <c r="I526" s="5"/>
      <c r="J526" s="5"/>
      <c r="K526" s="8"/>
      <c r="P526" s="54">
        <f>P524-R524</f>
        <v>3329.9855207540886</v>
      </c>
    </row>
    <row r="527" spans="6:18" x14ac:dyDescent="0.25">
      <c r="F527" s="13"/>
      <c r="G527" s="5"/>
      <c r="H527" s="18">
        <f>P510</f>
        <v>1.1042518703241895</v>
      </c>
      <c r="I527" s="5"/>
      <c r="J527" s="5">
        <f>H527/H528</f>
        <v>8.4762775670442232E-3</v>
      </c>
      <c r="K527" s="8"/>
    </row>
    <row r="528" spans="6:18" x14ac:dyDescent="0.25">
      <c r="F528" s="13"/>
      <c r="G528" s="5"/>
      <c r="H528" s="146">
        <f>M512</f>
        <v>130.27556749881836</v>
      </c>
      <c r="I528" s="147"/>
      <c r="J528" s="5"/>
      <c r="K528" s="8"/>
    </row>
    <row r="529" spans="6:20" x14ac:dyDescent="0.25">
      <c r="F529" s="13"/>
      <c r="G529" s="5"/>
      <c r="H529" s="5"/>
      <c r="I529" s="5"/>
      <c r="J529" s="5"/>
      <c r="K529" s="8"/>
    </row>
    <row r="530" spans="6:20" x14ac:dyDescent="0.25">
      <c r="F530" s="13"/>
      <c r="G530" s="5"/>
      <c r="H530" s="18">
        <f>R510</f>
        <v>94.588154780613877</v>
      </c>
      <c r="I530" s="5"/>
      <c r="J530" s="5">
        <f>H530/H531</f>
        <v>0.726062120446889</v>
      </c>
      <c r="K530" s="8"/>
      <c r="O530" s="149" t="s">
        <v>44</v>
      </c>
      <c r="P530" s="149"/>
      <c r="Q530" s="119">
        <v>1.9</v>
      </c>
      <c r="R530" s="113" t="s">
        <v>45</v>
      </c>
    </row>
    <row r="531" spans="6:20" x14ac:dyDescent="0.25">
      <c r="F531" s="13"/>
      <c r="G531" s="5"/>
      <c r="H531" s="146">
        <f>M512</f>
        <v>130.27556749881836</v>
      </c>
      <c r="I531" s="147"/>
      <c r="J531" s="5"/>
      <c r="K531" s="8"/>
    </row>
    <row r="532" spans="6:20" x14ac:dyDescent="0.25">
      <c r="F532" s="13"/>
      <c r="G532" s="5"/>
      <c r="H532" s="5"/>
      <c r="I532" s="5"/>
      <c r="J532" s="5"/>
      <c r="K532" s="8"/>
      <c r="O532" s="150" t="s">
        <v>46</v>
      </c>
      <c r="P532" s="150"/>
      <c r="Q532" s="54">
        <f>P526</f>
        <v>3329.9855207540886</v>
      </c>
      <c r="R532" s="113" t="s">
        <v>45</v>
      </c>
      <c r="S532">
        <f>Q532/Q533</f>
        <v>1752.6239582916257</v>
      </c>
      <c r="T532" s="113" t="s">
        <v>47</v>
      </c>
    </row>
    <row r="533" spans="6:20" x14ac:dyDescent="0.25">
      <c r="F533" s="13"/>
      <c r="G533" s="5"/>
      <c r="H533" s="114" t="s">
        <v>43</v>
      </c>
      <c r="I533" s="115">
        <f>J515+J518+J521+J524+J527+J530</f>
        <v>1</v>
      </c>
      <c r="J533" s="5"/>
      <c r="K533" s="8"/>
      <c r="Q533" s="84">
        <f>Q530</f>
        <v>1.9</v>
      </c>
      <c r="R533" s="120" t="s">
        <v>45</v>
      </c>
    </row>
    <row r="534" spans="6:20" x14ac:dyDescent="0.25">
      <c r="F534" s="15"/>
      <c r="G534" s="10"/>
      <c r="H534" s="10"/>
      <c r="I534" s="10"/>
      <c r="J534" s="10"/>
      <c r="K534" s="9"/>
    </row>
    <row r="552" spans="1:17" x14ac:dyDescent="0.25">
      <c r="E552" s="2" t="s">
        <v>1</v>
      </c>
      <c r="F552" s="1" t="s">
        <v>0</v>
      </c>
    </row>
    <row r="554" spans="1:17" x14ac:dyDescent="0.25">
      <c r="A554" s="130" t="s">
        <v>16</v>
      </c>
      <c r="B554" s="130"/>
      <c r="C554" s="130"/>
    </row>
    <row r="555" spans="1:17" x14ac:dyDescent="0.25">
      <c r="A555" s="44"/>
      <c r="B555" s="47">
        <f>P526</f>
        <v>3329.9855207540886</v>
      </c>
      <c r="C555" s="86" t="s">
        <v>15</v>
      </c>
    </row>
    <row r="556" spans="1:17" x14ac:dyDescent="0.25">
      <c r="A556" s="151" t="s">
        <v>48</v>
      </c>
      <c r="B556" s="153">
        <f>S532</f>
        <v>1752.6239582916257</v>
      </c>
      <c r="C556" s="155" t="s">
        <v>49</v>
      </c>
    </row>
    <row r="557" spans="1:17" x14ac:dyDescent="0.25">
      <c r="A557" s="152"/>
      <c r="B557" s="154"/>
      <c r="C557" s="156"/>
    </row>
    <row r="558" spans="1:17" x14ac:dyDescent="0.25">
      <c r="A558" s="160" t="s">
        <v>51</v>
      </c>
      <c r="B558" s="153">
        <v>112</v>
      </c>
      <c r="C558" s="155" t="s">
        <v>49</v>
      </c>
    </row>
    <row r="559" spans="1:17" ht="23.25" customHeight="1" x14ac:dyDescent="0.25">
      <c r="A559" s="161"/>
      <c r="B559" s="154"/>
      <c r="C559" s="156"/>
      <c r="E559" s="2" t="s">
        <v>3</v>
      </c>
      <c r="F559" s="1" t="s">
        <v>4</v>
      </c>
      <c r="G559" s="12"/>
      <c r="H559" s="11"/>
      <c r="I559" s="11"/>
      <c r="J559" s="11"/>
      <c r="K559" s="16"/>
      <c r="M559" s="113" t="s">
        <v>53</v>
      </c>
      <c r="N559" s="10">
        <f>B556</f>
        <v>1752.6239582916257</v>
      </c>
      <c r="O559" s="124" t="s">
        <v>47</v>
      </c>
      <c r="P559" s="125">
        <f>N559/N560</f>
        <v>15.648428199032372</v>
      </c>
      <c r="Q559" s="113" t="s">
        <v>52</v>
      </c>
    </row>
    <row r="560" spans="1:17" x14ac:dyDescent="0.25">
      <c r="G560" s="13"/>
      <c r="H560" s="5"/>
      <c r="I560" s="5"/>
      <c r="J560" s="5"/>
      <c r="K560" s="8"/>
      <c r="N560" s="123">
        <f>B558</f>
        <v>112</v>
      </c>
      <c r="O560" s="113" t="s">
        <v>47</v>
      </c>
    </row>
    <row r="561" spans="1:11" x14ac:dyDescent="0.25">
      <c r="A561" s="131" t="s">
        <v>17</v>
      </c>
      <c r="B561" s="132"/>
      <c r="C561" s="133"/>
      <c r="G561" s="13"/>
      <c r="H561" s="5"/>
      <c r="I561" s="5"/>
      <c r="J561" s="5"/>
      <c r="K561" s="8"/>
    </row>
    <row r="562" spans="1:11" x14ac:dyDescent="0.25">
      <c r="A562" s="44" t="s">
        <v>23</v>
      </c>
      <c r="B562" s="47">
        <f>J564</f>
        <v>3329.9855207540886</v>
      </c>
      <c r="C562" s="86" t="s">
        <v>2</v>
      </c>
      <c r="G562" s="13"/>
      <c r="H562" s="5"/>
      <c r="I562" s="5"/>
      <c r="J562" s="5"/>
      <c r="K562" s="8"/>
    </row>
    <row r="563" spans="1:11" x14ac:dyDescent="0.25">
      <c r="A563" s="157" t="s">
        <v>50</v>
      </c>
      <c r="B563" s="159">
        <f>P559</f>
        <v>15.648428199032372</v>
      </c>
      <c r="C563" s="155" t="s">
        <v>49</v>
      </c>
      <c r="G563" s="13"/>
      <c r="H563" s="5"/>
      <c r="I563" s="5"/>
      <c r="J563" s="5"/>
      <c r="K563" s="8"/>
    </row>
    <row r="564" spans="1:11" x14ac:dyDescent="0.25">
      <c r="A564" s="158"/>
      <c r="B564" s="154"/>
      <c r="C564" s="156"/>
      <c r="G564" s="13"/>
      <c r="H564" s="126">
        <f>B555</f>
        <v>3329.9855207540886</v>
      </c>
      <c r="I564" s="5"/>
      <c r="J564" s="18">
        <f>H564</f>
        <v>3329.9855207540886</v>
      </c>
      <c r="K564" s="8"/>
    </row>
    <row r="565" spans="1:11" x14ac:dyDescent="0.25">
      <c r="G565" s="15"/>
      <c r="H565" s="10"/>
      <c r="I565" s="10"/>
      <c r="J565" s="10"/>
      <c r="K565" s="9"/>
    </row>
  </sheetData>
  <mergeCells count="68">
    <mergeCell ref="A563:A564"/>
    <mergeCell ref="B563:B564"/>
    <mergeCell ref="C563:C564"/>
    <mergeCell ref="A558:A559"/>
    <mergeCell ref="B558:B559"/>
    <mergeCell ref="C558:C559"/>
    <mergeCell ref="A554:C554"/>
    <mergeCell ref="A561:C561"/>
    <mergeCell ref="O532:P532"/>
    <mergeCell ref="A472:A473"/>
    <mergeCell ref="B472:B473"/>
    <mergeCell ref="C472:C473"/>
    <mergeCell ref="I474:J474"/>
    <mergeCell ref="I477:J477"/>
    <mergeCell ref="A556:A557"/>
    <mergeCell ref="B556:B557"/>
    <mergeCell ref="C556:C557"/>
    <mergeCell ref="U476:V476"/>
    <mergeCell ref="U484:V484"/>
    <mergeCell ref="H531:I531"/>
    <mergeCell ref="H525:I525"/>
    <mergeCell ref="H522:I522"/>
    <mergeCell ref="H519:I519"/>
    <mergeCell ref="H516:I516"/>
    <mergeCell ref="H528:I528"/>
    <mergeCell ref="P522:Q522"/>
    <mergeCell ref="O530:P530"/>
    <mergeCell ref="G302:H302"/>
    <mergeCell ref="G305:H305"/>
    <mergeCell ref="A268:C268"/>
    <mergeCell ref="A275:C275"/>
    <mergeCell ref="Q296:R296"/>
    <mergeCell ref="G299:H299"/>
    <mergeCell ref="O224:P224"/>
    <mergeCell ref="O227:P227"/>
    <mergeCell ref="O230:Q230"/>
    <mergeCell ref="A243:C243"/>
    <mergeCell ref="A246:C246"/>
    <mergeCell ref="A184:C184"/>
    <mergeCell ref="A187:C187"/>
    <mergeCell ref="A210:C210"/>
    <mergeCell ref="A216:C216"/>
    <mergeCell ref="O221:P221"/>
    <mergeCell ref="A132:C132"/>
    <mergeCell ref="P136:Q136"/>
    <mergeCell ref="O147:P147"/>
    <mergeCell ref="A160:C160"/>
    <mergeCell ref="A163:C163"/>
    <mergeCell ref="A77:C77"/>
    <mergeCell ref="A20:C20"/>
    <mergeCell ref="A125:C125"/>
    <mergeCell ref="A29:C29"/>
    <mergeCell ref="A50:C50"/>
    <mergeCell ref="A56:C56"/>
    <mergeCell ref="A83:C83"/>
    <mergeCell ref="A325:C325"/>
    <mergeCell ref="A330:C330"/>
    <mergeCell ref="I341:J341"/>
    <mergeCell ref="A363:C363"/>
    <mergeCell ref="A368:C368"/>
    <mergeCell ref="J417:K417"/>
    <mergeCell ref="Q413:R413"/>
    <mergeCell ref="A441:C441"/>
    <mergeCell ref="A455:C455"/>
    <mergeCell ref="P381:Q381"/>
    <mergeCell ref="O382:Q382"/>
    <mergeCell ref="A403:C403"/>
    <mergeCell ref="A409:C40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2021-01-08T19:08:16Z</dcterms:modified>
</cp:coreProperties>
</file>